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ad3\Desktop\"/>
    </mc:Choice>
  </mc:AlternateContent>
  <bookViews>
    <workbookView xWindow="0" yWindow="0" windowWidth="23040" windowHeight="9192"/>
  </bookViews>
  <sheets>
    <sheet name="ASIA" sheetId="7" r:id="rId1"/>
    <sheet name="EUROPA" sheetId="8" r:id="rId2"/>
    <sheet name="AMERICA" sheetId="9" r:id="rId3"/>
  </sheets>
  <definedNames>
    <definedName name="_xlnm._FilterDatabase" localSheetId="2" hidden="1">AMERICA!$A$15:$G$36</definedName>
    <definedName name="_xlnm._FilterDatabase" localSheetId="0" hidden="1">ASIA!$A$12:$H$77</definedName>
    <definedName name="_xlnm._FilterDatabase" localSheetId="1" hidden="1">EUROPA!$A$15:$H$39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9" l="1"/>
  <c r="E43" i="7"/>
  <c r="E46" i="7"/>
  <c r="E47" i="7"/>
  <c r="E52" i="7"/>
  <c r="E59" i="7"/>
  <c r="E60" i="7"/>
  <c r="E61" i="7"/>
  <c r="E62" i="7"/>
  <c r="E69" i="7"/>
  <c r="E70" i="7"/>
  <c r="J70" i="7" l="1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3" i="7"/>
  <c r="J32" i="7"/>
  <c r="J31" i="7"/>
  <c r="J30" i="7"/>
  <c r="J29" i="7"/>
  <c r="J28" i="7"/>
  <c r="J27" i="7"/>
  <c r="J26" i="7"/>
  <c r="J25" i="7"/>
  <c r="J23" i="7"/>
  <c r="J22" i="7"/>
  <c r="J21" i="7"/>
  <c r="J20" i="7"/>
  <c r="J19" i="7"/>
  <c r="J18" i="7"/>
  <c r="J17" i="7"/>
  <c r="J16" i="7"/>
  <c r="J15" i="7"/>
  <c r="J14" i="7"/>
  <c r="E21" i="8" l="1"/>
  <c r="E37" i="8" l="1"/>
  <c r="E36" i="8"/>
  <c r="E26" i="8"/>
  <c r="C29" i="9" l="1"/>
  <c r="C21" i="8" l="1"/>
  <c r="C26" i="8" l="1"/>
  <c r="C31" i="9"/>
  <c r="C32" i="9"/>
  <c r="C33" i="9"/>
  <c r="C35" i="9"/>
  <c r="C34" i="9"/>
  <c r="C28" i="9"/>
  <c r="C27" i="9"/>
  <c r="C16" i="9"/>
  <c r="E39" i="8"/>
  <c r="C35" i="8"/>
  <c r="E33" i="8"/>
  <c r="C33" i="8"/>
  <c r="E31" i="8"/>
  <c r="E29" i="8"/>
  <c r="C29" i="8"/>
  <c r="E27" i="8"/>
  <c r="C27" i="8"/>
  <c r="C25" i="8"/>
  <c r="E24" i="8"/>
  <c r="C24" i="8"/>
  <c r="E23" i="8"/>
  <c r="E22" i="8"/>
  <c r="C38" i="8"/>
  <c r="C34" i="8"/>
  <c r="C32" i="8"/>
  <c r="E38" i="8"/>
  <c r="E34" i="8"/>
  <c r="E32" i="8"/>
  <c r="E30" i="8"/>
  <c r="C30" i="8"/>
  <c r="E28" i="8"/>
  <c r="C28" i="8"/>
  <c r="E20" i="8"/>
  <c r="C20" i="8"/>
  <c r="E19" i="8"/>
  <c r="E18" i="8"/>
  <c r="C17" i="8"/>
  <c r="C16" i="8"/>
  <c r="E16" i="8"/>
  <c r="E35" i="8"/>
  <c r="E25" i="8"/>
  <c r="C39" i="8"/>
  <c r="C31" i="8"/>
  <c r="C19" i="8"/>
  <c r="C18" i="8"/>
  <c r="E17" i="8" l="1"/>
</calcChain>
</file>

<file path=xl/comments1.xml><?xml version="1.0" encoding="utf-8"?>
<comments xmlns="http://schemas.openxmlformats.org/spreadsheetml/2006/main">
  <authors>
    <author>Claudia Salvador</author>
  </authors>
  <commentList>
    <comment ref="B57" authorId="0" shapeId="0">
      <text>
        <r>
          <rPr>
            <b/>
            <sz val="9"/>
            <color indexed="81"/>
            <rFont val="Tahoma"/>
            <family val="2"/>
          </rPr>
          <t>Claudia Salvador:</t>
        </r>
        <r>
          <rPr>
            <sz val="9"/>
            <color indexed="81"/>
            <rFont val="Tahoma"/>
            <family val="2"/>
          </rPr>
          <t xml:space="preserve">
Shekou o Da chan bay</t>
        </r>
      </text>
    </comment>
  </commentList>
</comments>
</file>

<file path=xl/comments2.xml><?xml version="1.0" encoding="utf-8"?>
<comments xmlns="http://schemas.openxmlformats.org/spreadsheetml/2006/main">
  <authors>
    <author>Claudia Salvador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Claudia Salvador:</t>
        </r>
        <r>
          <rPr>
            <sz val="9"/>
            <color indexed="81"/>
            <rFont val="Tahoma"/>
            <family val="2"/>
          </rPr>
          <t xml:space="preserve">
CANOAS</t>
        </r>
      </text>
    </comment>
  </commentList>
</comments>
</file>

<file path=xl/sharedStrings.xml><?xml version="1.0" encoding="utf-8"?>
<sst xmlns="http://schemas.openxmlformats.org/spreadsheetml/2006/main" count="550" uniqueCount="252">
  <si>
    <t>ASIA - CALLAO</t>
  </si>
  <si>
    <t>PAIS</t>
  </si>
  <si>
    <t>POL</t>
  </si>
  <si>
    <t>MIN</t>
  </si>
  <si>
    <t>W/M 
HASTA 5 CBM</t>
  </si>
  <si>
    <t>W/M 
HASTA 15 CBM</t>
  </si>
  <si>
    <t>SERVICIO</t>
  </si>
  <si>
    <t>FRECUENCIA</t>
  </si>
  <si>
    <t>TT APROX</t>
  </si>
  <si>
    <t>GRI</t>
  </si>
  <si>
    <t>W/M HASTA5 CBM MARZO I</t>
  </si>
  <si>
    <t>INDIA</t>
  </si>
  <si>
    <t>Ahmedabad</t>
  </si>
  <si>
    <t>Vía Nhava Sheva</t>
  </si>
  <si>
    <t>SEMANAL</t>
  </si>
  <si>
    <t>70 días</t>
  </si>
  <si>
    <t>NUEVA ZELANDIA</t>
  </si>
  <si>
    <t>Auckland</t>
  </si>
  <si>
    <t xml:space="preserve">Vía Busan </t>
  </si>
  <si>
    <t>59 días</t>
  </si>
  <si>
    <t>AUSTRALIA</t>
  </si>
  <si>
    <t>Adelaide</t>
  </si>
  <si>
    <t>Vía Melbourne y 
Singapore</t>
  </si>
  <si>
    <t>74 días</t>
  </si>
  <si>
    <t>Bangalore</t>
  </si>
  <si>
    <t>THAILANDIA</t>
  </si>
  <si>
    <t>Bangkok</t>
  </si>
  <si>
    <t>Vía Hong Kong</t>
  </si>
  <si>
    <t>53 días</t>
  </si>
  <si>
    <t>Brisbane</t>
  </si>
  <si>
    <t>58 días</t>
  </si>
  <si>
    <t>KOREA</t>
  </si>
  <si>
    <t>Busan</t>
  </si>
  <si>
    <t>Directo</t>
  </si>
  <si>
    <t>30 días</t>
  </si>
  <si>
    <t>Calcutta</t>
  </si>
  <si>
    <t>Vía Singapore</t>
  </si>
  <si>
    <t>65 días</t>
  </si>
  <si>
    <t>FILIPINAS</t>
  </si>
  <si>
    <t>Cebu</t>
  </si>
  <si>
    <t>Chennai (Madras)</t>
  </si>
  <si>
    <t>BANGLADESH</t>
  </si>
  <si>
    <t xml:space="preserve">Chittagong </t>
  </si>
  <si>
    <t>CHINA</t>
  </si>
  <si>
    <t>Chongqing</t>
  </si>
  <si>
    <t xml:space="preserve">Via Shanghai </t>
  </si>
  <si>
    <t>45 días</t>
  </si>
  <si>
    <t>USD 90/CBM 
- USD160/TN
+ DOC USD50/Bill</t>
  </si>
  <si>
    <t>Cochin</t>
  </si>
  <si>
    <t>SRI LANKA</t>
  </si>
  <si>
    <t xml:space="preserve">Colombo </t>
  </si>
  <si>
    <t>Dalian</t>
  </si>
  <si>
    <t>EMIRATOS ARABES</t>
  </si>
  <si>
    <t>Dubai</t>
  </si>
  <si>
    <t>SOUTH AFRICA</t>
  </si>
  <si>
    <t>Durban</t>
  </si>
  <si>
    <t>Fremantle</t>
  </si>
  <si>
    <t>Fuzhou</t>
  </si>
  <si>
    <t>Vía Xiamen</t>
  </si>
  <si>
    <t>Guangzhou (Huangpu)</t>
  </si>
  <si>
    <t>Directo vía Shekou, Da chan Bay o HK</t>
  </si>
  <si>
    <t>38 días</t>
  </si>
  <si>
    <t>VIETNAM</t>
  </si>
  <si>
    <t>Haiphong</t>
  </si>
  <si>
    <t>51 días</t>
  </si>
  <si>
    <t>Hyderabad</t>
  </si>
  <si>
    <t>Ho-Chi-Minh</t>
  </si>
  <si>
    <t>52 días</t>
  </si>
  <si>
    <t>Hong Kong</t>
  </si>
  <si>
    <t>41 días</t>
  </si>
  <si>
    <t>INDONESIA</t>
  </si>
  <si>
    <t>Jakarta</t>
  </si>
  <si>
    <t>Jiangmen</t>
  </si>
  <si>
    <t xml:space="preserve">Vía Hong Kong </t>
  </si>
  <si>
    <t>50 días</t>
  </si>
  <si>
    <t>TAIWAN</t>
  </si>
  <si>
    <t>Kaohsiung</t>
  </si>
  <si>
    <t>Via Keelung</t>
  </si>
  <si>
    <t>37 días</t>
  </si>
  <si>
    <t>PAKISTAN</t>
  </si>
  <si>
    <t>Karachi</t>
  </si>
  <si>
    <t>Keelung</t>
  </si>
  <si>
    <t>JAPÓN</t>
  </si>
  <si>
    <t>Kobe</t>
  </si>
  <si>
    <t>46 días</t>
  </si>
  <si>
    <t>Manila</t>
  </si>
  <si>
    <r>
      <rPr>
        <sz val="9"/>
        <color theme="1"/>
        <rFont val="Calibri"/>
        <family val="2"/>
        <scheme val="minor"/>
      </rPr>
      <t>49</t>
    </r>
    <r>
      <rPr>
        <sz val="10"/>
        <color theme="1"/>
        <rFont val="Calibri"/>
        <family val="2"/>
        <scheme val="minor"/>
      </rPr>
      <t xml:space="preserve"> días</t>
    </r>
  </si>
  <si>
    <t xml:space="preserve">Melbourne </t>
  </si>
  <si>
    <t>66 días</t>
  </si>
  <si>
    <t xml:space="preserve">Nagoya </t>
  </si>
  <si>
    <t>New Delhi</t>
  </si>
  <si>
    <t>Nhava Sheva</t>
  </si>
  <si>
    <t xml:space="preserve">Vía Shanghai o Kaohsiung o Sines </t>
  </si>
  <si>
    <t>60 días</t>
  </si>
  <si>
    <t xml:space="preserve">Ningbo </t>
  </si>
  <si>
    <t>Osaka</t>
  </si>
  <si>
    <t>MALASIA</t>
  </si>
  <si>
    <t>Pasir Gudang</t>
  </si>
  <si>
    <t xml:space="preserve">Penang </t>
  </si>
  <si>
    <t>Port Kelang</t>
  </si>
  <si>
    <t>55 días</t>
  </si>
  <si>
    <t>Qingdao</t>
  </si>
  <si>
    <t>Directo T/S Shanghai o 
Ningbo</t>
  </si>
  <si>
    <t>35 días</t>
  </si>
  <si>
    <t xml:space="preserve">Semarang </t>
  </si>
  <si>
    <t xml:space="preserve">Shanghai </t>
  </si>
  <si>
    <t>32 días</t>
  </si>
  <si>
    <t>Shantou</t>
  </si>
  <si>
    <t>Shenzhen</t>
  </si>
  <si>
    <t>42 días</t>
  </si>
  <si>
    <t xml:space="preserve">Shunde, Foshan </t>
  </si>
  <si>
    <t>CAMBODIA</t>
  </si>
  <si>
    <t>Sihanoukville
 (Phnom Penh)</t>
  </si>
  <si>
    <t>SINGAPORE</t>
  </si>
  <si>
    <t>Singapore</t>
  </si>
  <si>
    <t>Directo T/S Pusan o 
Ningbo</t>
  </si>
  <si>
    <t xml:space="preserve">46 días </t>
  </si>
  <si>
    <t xml:space="preserve">Surabaya </t>
  </si>
  <si>
    <t xml:space="preserve">Sydney </t>
  </si>
  <si>
    <t>Tokyo</t>
  </si>
  <si>
    <t>47 días</t>
  </si>
  <si>
    <t>Tuticorin</t>
  </si>
  <si>
    <t>72 días</t>
  </si>
  <si>
    <t>Xiamen</t>
  </si>
  <si>
    <t>Xiaolan</t>
  </si>
  <si>
    <t>Xingang (Tianjin)</t>
  </si>
  <si>
    <t xml:space="preserve">Yokohama </t>
  </si>
  <si>
    <t>Zhongshan</t>
  </si>
  <si>
    <t>Zhuhai</t>
  </si>
  <si>
    <t xml:space="preserve"> </t>
  </si>
  <si>
    <t>EUROPA - CALLAO</t>
  </si>
  <si>
    <t>W/M HASTA 5 CBM</t>
  </si>
  <si>
    <t>W/M HASTA 15 CBM</t>
  </si>
  <si>
    <t>EGIPTO</t>
  </si>
  <si>
    <t>Alexandría</t>
  </si>
  <si>
    <t xml:space="preserve">Vía Barcelona </t>
  </si>
  <si>
    <t>MENSUAL</t>
  </si>
  <si>
    <t>82 días</t>
  </si>
  <si>
    <t>BÉLGICA</t>
  </si>
  <si>
    <t xml:space="preserve">Amberes </t>
  </si>
  <si>
    <t xml:space="preserve">Directo </t>
  </si>
  <si>
    <t xml:space="preserve"> 23 días </t>
  </si>
  <si>
    <t>ESPAÑA</t>
  </si>
  <si>
    <t>Barcelona</t>
  </si>
  <si>
    <t>39 días</t>
  </si>
  <si>
    <t>Bilbao</t>
  </si>
  <si>
    <t>Vía VLC/BCN</t>
  </si>
  <si>
    <t>MARRUECOS</t>
  </si>
  <si>
    <t>CasaBlanca</t>
  </si>
  <si>
    <t>77 días</t>
  </si>
  <si>
    <t>SUDAFRICA</t>
  </si>
  <si>
    <t>Vía Rotterdam</t>
  </si>
  <si>
    <t>68 días</t>
  </si>
  <si>
    <t>TURQUÍA</t>
  </si>
  <si>
    <t>Estambul</t>
  </si>
  <si>
    <t>Vía Amberes</t>
  </si>
  <si>
    <t>ITALIA</t>
  </si>
  <si>
    <t>Genova</t>
  </si>
  <si>
    <t>44 días</t>
  </si>
  <si>
    <t>ISRAEL</t>
  </si>
  <si>
    <t>Haifa</t>
  </si>
  <si>
    <t>ALEMANIA</t>
  </si>
  <si>
    <t>Hamburgo</t>
  </si>
  <si>
    <t xml:space="preserve"> 26 días </t>
  </si>
  <si>
    <t>La Coruña / Vigo</t>
  </si>
  <si>
    <t>FRANCIA</t>
  </si>
  <si>
    <t>Le Havre</t>
  </si>
  <si>
    <t xml:space="preserve">41 días </t>
  </si>
  <si>
    <t>PORTUGAL</t>
  </si>
  <si>
    <t>Lisboa / Oporto</t>
  </si>
  <si>
    <t>Vía Valencia</t>
  </si>
  <si>
    <t>INGLATERRA</t>
  </si>
  <si>
    <t>London Gate</t>
  </si>
  <si>
    <t>Directo T/S Manzanillo, PA</t>
  </si>
  <si>
    <t xml:space="preserve">35 días </t>
  </si>
  <si>
    <t xml:space="preserve">Lyon  </t>
  </si>
  <si>
    <t xml:space="preserve"> 40 días </t>
  </si>
  <si>
    <t xml:space="preserve">Madrid </t>
  </si>
  <si>
    <t xml:space="preserve">Marseille </t>
  </si>
  <si>
    <t xml:space="preserve">Paris </t>
  </si>
  <si>
    <t>GRECIA</t>
  </si>
  <si>
    <t>Piraeus</t>
  </si>
  <si>
    <t>PAISES BAJOS</t>
  </si>
  <si>
    <t>Rotterdam</t>
  </si>
  <si>
    <t xml:space="preserve">Sevilla </t>
  </si>
  <si>
    <t>Tenerife (Las Palmas)</t>
  </si>
  <si>
    <t>49 días</t>
  </si>
  <si>
    <t>Toulouse</t>
  </si>
  <si>
    <t>Valencia</t>
  </si>
  <si>
    <t>AMERICA - CALLAO</t>
  </si>
  <si>
    <t>W/M HASTA 15 CBM hasta el 14.09</t>
  </si>
  <si>
    <t>ARGENTINA</t>
  </si>
  <si>
    <t>Buenos Aires</t>
  </si>
  <si>
    <t>Multimodal (Via Chile)</t>
  </si>
  <si>
    <t>14 días</t>
  </si>
  <si>
    <t>URUGUAY</t>
  </si>
  <si>
    <t>Montevideo</t>
  </si>
  <si>
    <t>Directo T/S Kingston</t>
  </si>
  <si>
    <t>QUINCENAL</t>
  </si>
  <si>
    <t>PARAGUAY</t>
  </si>
  <si>
    <t>Asunción</t>
  </si>
  <si>
    <t>Vía Montevideo</t>
  </si>
  <si>
    <t>CADA 20 DÍAS</t>
  </si>
  <si>
    <t>BRASIL</t>
  </si>
  <si>
    <t xml:space="preserve">Santos </t>
  </si>
  <si>
    <t>18 Días</t>
  </si>
  <si>
    <t>Rio de Janeiro</t>
  </si>
  <si>
    <t>Vía Santos</t>
  </si>
  <si>
    <t>35 Días</t>
  </si>
  <si>
    <t>Cachoeirinha</t>
  </si>
  <si>
    <t>Itajaí</t>
  </si>
  <si>
    <t>Curitiba</t>
  </si>
  <si>
    <t>CHILE</t>
  </si>
  <si>
    <t>San Antonio***</t>
  </si>
  <si>
    <t>06 días</t>
  </si>
  <si>
    <t>ECUADOR</t>
  </si>
  <si>
    <t>Guayaquil</t>
  </si>
  <si>
    <t>03 días</t>
  </si>
  <si>
    <t>COLOMBIA</t>
  </si>
  <si>
    <t xml:space="preserve">Buenaventura </t>
  </si>
  <si>
    <t>05 días</t>
  </si>
  <si>
    <t>Cartagena</t>
  </si>
  <si>
    <t>Via Colón</t>
  </si>
  <si>
    <t>23 días</t>
  </si>
  <si>
    <t>PANAMÁ</t>
  </si>
  <si>
    <t>Manzanillo, PA</t>
  </si>
  <si>
    <t>Manzanillo (Directo)</t>
  </si>
  <si>
    <t>08 días</t>
  </si>
  <si>
    <t>MÉXICO</t>
  </si>
  <si>
    <t>Manzanillo, MX</t>
  </si>
  <si>
    <t>18 días</t>
  </si>
  <si>
    <t>ESTADOS UNIDOS</t>
  </si>
  <si>
    <t>Miami</t>
  </si>
  <si>
    <t>Transbordo</t>
  </si>
  <si>
    <t>15 días</t>
  </si>
  <si>
    <t xml:space="preserve">New York </t>
  </si>
  <si>
    <t>16 días</t>
  </si>
  <si>
    <t xml:space="preserve">Chicago </t>
  </si>
  <si>
    <t>Directo POL Norfolk o Via NYC</t>
  </si>
  <si>
    <t>26 días</t>
  </si>
  <si>
    <t>Los Angeles</t>
  </si>
  <si>
    <t>Directo T/S Manzanillo, Mx</t>
  </si>
  <si>
    <t>CANADÁ</t>
  </si>
  <si>
    <t>TORONTO</t>
  </si>
  <si>
    <t>Directo (POL Halifax) o via Miami</t>
  </si>
  <si>
    <t>15 días 
/ 25 días</t>
  </si>
  <si>
    <t>MONTREAL</t>
  </si>
  <si>
    <t>Via Toronto</t>
  </si>
  <si>
    <t>20 días 
/ 30 días</t>
  </si>
  <si>
    <t>VANCOUVER</t>
  </si>
  <si>
    <t>Directo T/S Cartagena</t>
  </si>
  <si>
    <t>USD 210/CBM 
- USD 230/TN
(aplica el mayor resultado)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</si>
</sst>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 * #,##0.00_ ;_ * \-#,##0.00_ ;_ * &quot;-&quot;??_ ;_ @_ "/>
    <numFmt numFmtId="165" formatCode="[$USD]\ #,##0.00"/>
    <numFmt numFmtId="166" formatCode="[$USD]\ #,##0.00_);\([$USD]\ #,##0.00\)"/>
    <numFmt numFmtId="167" formatCode="[$EUR]\ #,##0.00"/>
    <numFmt numFmtId="168" formatCode="d\i\as"/>
    <numFmt numFmtId="169" formatCode="[$USD]\ #,##0.00;[Red][$USD]\ 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rgb="FF245794"/>
      <name val="Verdana"/>
      <family val="2"/>
    </font>
    <font>
      <sz val="10"/>
      <name val="Calibri"/>
      <family val="2"/>
      <scheme val="minor"/>
    </font>
    <font>
      <sz val="10"/>
      <name val="Tahom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0"/>
      <color rgb="FFFF0000"/>
      <name val="Tahoma"/>
      <family val="2"/>
    </font>
    <font>
      <sz val="11"/>
      <name val="Calibri"/>
      <family val="2"/>
      <scheme val="minor"/>
    </font>
    <font>
      <b/>
      <u/>
      <sz val="10"/>
      <name val="Tahoma"/>
      <family val="2"/>
    </font>
    <font>
      <b/>
      <u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245794"/>
      <name val="Verdana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Tahoma"/>
      <family val="2"/>
    </font>
    <font>
      <b/>
      <sz val="24"/>
      <color rgb="FF7030A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29" fillId="0" borderId="0"/>
    <xf numFmtId="169" fontId="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left"/>
    </xf>
    <xf numFmtId="167" fontId="11" fillId="0" borderId="0" xfId="1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7" fontId="4" fillId="2" borderId="0" xfId="1" applyNumberFormat="1" applyFont="1" applyFill="1" applyBorder="1" applyAlignment="1">
      <alignment horizontal="center"/>
    </xf>
    <xf numFmtId="167" fontId="11" fillId="2" borderId="0" xfId="1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15" fillId="0" borderId="0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9" fillId="2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167" fontId="4" fillId="2" borderId="2" xfId="1" applyNumberFormat="1" applyFont="1" applyFill="1" applyBorder="1" applyAlignment="1">
      <alignment horizontal="left" vertical="center"/>
    </xf>
    <xf numFmtId="167" fontId="4" fillId="4" borderId="2" xfId="1" applyNumberFormat="1" applyFont="1" applyFill="1" applyBorder="1" applyAlignment="1">
      <alignment horizontal="center" vertical="center"/>
    </xf>
    <xf numFmtId="165" fontId="20" fillId="2" borderId="2" xfId="1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7" fontId="4" fillId="2" borderId="2" xfId="1" applyNumberFormat="1" applyFont="1" applyFill="1" applyBorder="1" applyAlignment="1">
      <alignment horizontal="center" vertical="center"/>
    </xf>
    <xf numFmtId="167" fontId="4" fillId="0" borderId="2" xfId="1" applyNumberFormat="1" applyFont="1" applyFill="1" applyBorder="1" applyAlignment="1">
      <alignment horizontal="center" vertical="center"/>
    </xf>
    <xf numFmtId="167" fontId="6" fillId="4" borderId="2" xfId="1" applyNumberFormat="1" applyFont="1" applyFill="1" applyBorder="1" applyAlignment="1">
      <alignment horizontal="center" vertical="center"/>
    </xf>
    <xf numFmtId="167" fontId="6" fillId="2" borderId="2" xfId="1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22" fillId="0" borderId="0" xfId="0" applyFont="1"/>
    <xf numFmtId="0" fontId="11" fillId="2" borderId="0" xfId="0" applyFont="1" applyFill="1"/>
    <xf numFmtId="0" fontId="13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9" fillId="2" borderId="4" xfId="0" applyFont="1" applyFill="1" applyBorder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20" fillId="2" borderId="2" xfId="0" applyFont="1" applyFill="1" applyBorder="1" applyAlignment="1">
      <alignment horizontal="left" vertical="center"/>
    </xf>
    <xf numFmtId="166" fontId="21" fillId="2" borderId="2" xfId="1" applyNumberFormat="1" applyFont="1" applyFill="1" applyBorder="1" applyAlignment="1">
      <alignment horizontal="center"/>
    </xf>
    <xf numFmtId="166" fontId="20" fillId="2" borderId="2" xfId="1" applyNumberFormat="1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 vertical="center"/>
    </xf>
    <xf numFmtId="166" fontId="21" fillId="2" borderId="2" xfId="1" applyNumberFormat="1" applyFont="1" applyFill="1" applyBorder="1" applyAlignment="1">
      <alignment horizontal="center" vertical="center"/>
    </xf>
    <xf numFmtId="0" fontId="20" fillId="2" borderId="2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166" fontId="21" fillId="0" borderId="0" xfId="1" applyNumberFormat="1" applyFont="1" applyFill="1" applyBorder="1" applyAlignment="1">
      <alignment horizontal="center"/>
    </xf>
    <xf numFmtId="166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/>
    </xf>
    <xf numFmtId="0" fontId="20" fillId="0" borderId="0" xfId="1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167" fontId="23" fillId="2" borderId="1" xfId="1" applyNumberFormat="1" applyFont="1" applyFill="1" applyBorder="1" applyAlignment="1">
      <alignment horizontal="left" vertical="center"/>
    </xf>
    <xf numFmtId="0" fontId="7" fillId="2" borderId="0" xfId="0" applyFont="1" applyFill="1"/>
    <xf numFmtId="0" fontId="4" fillId="0" borderId="0" xfId="0" applyFont="1"/>
    <xf numFmtId="167" fontId="4" fillId="2" borderId="1" xfId="1" applyNumberFormat="1" applyFont="1" applyFill="1" applyBorder="1" applyAlignment="1">
      <alignment horizontal="left" vertical="center"/>
    </xf>
    <xf numFmtId="167" fontId="4" fillId="0" borderId="1" xfId="1" applyNumberFormat="1" applyFont="1" applyFill="1" applyBorder="1" applyAlignment="1">
      <alignment horizontal="left" vertical="center"/>
    </xf>
    <xf numFmtId="167" fontId="6" fillId="2" borderId="1" xfId="1" applyNumberFormat="1" applyFont="1" applyFill="1" applyBorder="1" applyAlignment="1">
      <alignment horizontal="left" vertical="center"/>
    </xf>
    <xf numFmtId="0" fontId="7" fillId="0" borderId="0" xfId="0" applyFont="1"/>
    <xf numFmtId="167" fontId="25" fillId="0" borderId="0" xfId="1" applyNumberFormat="1" applyFont="1" applyFill="1" applyBorder="1" applyAlignment="1">
      <alignment horizontal="center"/>
    </xf>
    <xf numFmtId="167" fontId="25" fillId="0" borderId="0" xfId="1" applyNumberFormat="1" applyFont="1" applyFill="1" applyBorder="1" applyAlignment="1">
      <alignment horizontal="center" vertical="center"/>
    </xf>
    <xf numFmtId="167" fontId="26" fillId="0" borderId="0" xfId="1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167" fontId="4" fillId="2" borderId="0" xfId="1" applyNumberFormat="1" applyFont="1" applyFill="1" applyBorder="1" applyAlignment="1">
      <alignment horizontal="left" vertical="center"/>
    </xf>
    <xf numFmtId="0" fontId="17" fillId="0" borderId="0" xfId="0" applyFont="1"/>
    <xf numFmtId="0" fontId="4" fillId="0" borderId="2" xfId="0" applyFont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165" fontId="27" fillId="2" borderId="2" xfId="0" applyNumberFormat="1" applyFont="1" applyFill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/>
    </xf>
    <xf numFmtId="0" fontId="20" fillId="2" borderId="2" xfId="1" applyNumberFormat="1" applyFont="1" applyFill="1" applyBorder="1" applyAlignment="1">
      <alignment horizontal="center" vertical="center" wrapText="1"/>
    </xf>
    <xf numFmtId="0" fontId="21" fillId="2" borderId="2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6" fontId="20" fillId="2" borderId="2" xfId="1" applyNumberFormat="1" applyFont="1" applyFill="1" applyBorder="1" applyAlignment="1">
      <alignment horizontal="center" vertical="center"/>
    </xf>
    <xf numFmtId="0" fontId="20" fillId="2" borderId="5" xfId="1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8" fontId="20" fillId="2" borderId="2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166" fontId="32" fillId="0" borderId="0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left"/>
    </xf>
    <xf numFmtId="167" fontId="18" fillId="2" borderId="0" xfId="1" applyNumberFormat="1" applyFont="1" applyFill="1" applyBorder="1" applyAlignment="1">
      <alignment horizontal="center"/>
    </xf>
    <xf numFmtId="0" fontId="18" fillId="2" borderId="0" xfId="0" applyFont="1" applyFill="1"/>
    <xf numFmtId="0" fontId="18" fillId="2" borderId="1" xfId="0" applyFont="1" applyFill="1" applyBorder="1"/>
    <xf numFmtId="0" fontId="16" fillId="2" borderId="0" xfId="0" applyFont="1" applyFill="1"/>
    <xf numFmtId="0" fontId="18" fillId="2" borderId="1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5" borderId="2" xfId="0" applyFont="1" applyFill="1" applyBorder="1" applyAlignment="1" applyProtection="1">
      <alignment horizontal="center"/>
      <protection hidden="1"/>
    </xf>
    <xf numFmtId="0" fontId="18" fillId="5" borderId="2" xfId="0" applyFont="1" applyFill="1" applyBorder="1" applyAlignment="1" applyProtection="1">
      <alignment horizontal="center"/>
      <protection hidden="1"/>
    </xf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2" xfId="0" applyFont="1" applyFill="1" applyBorder="1" applyAlignment="1" applyProtection="1">
      <alignment horizontal="left" vertical="center"/>
      <protection hidden="1"/>
    </xf>
    <xf numFmtId="167" fontId="30" fillId="2" borderId="1" xfId="1" applyNumberFormat="1" applyFont="1" applyFill="1" applyBorder="1" applyAlignment="1">
      <alignment horizontal="left" vertical="center"/>
    </xf>
    <xf numFmtId="0" fontId="32" fillId="2" borderId="0" xfId="0" applyFont="1" applyFill="1" applyAlignment="1">
      <alignment horizontal="center"/>
    </xf>
    <xf numFmtId="167" fontId="31" fillId="2" borderId="1" xfId="1" applyNumberFormat="1" applyFont="1" applyFill="1" applyBorder="1" applyAlignment="1">
      <alignment horizontal="left" vertical="center"/>
    </xf>
    <xf numFmtId="0" fontId="30" fillId="2" borderId="0" xfId="0" applyFont="1" applyFill="1"/>
    <xf numFmtId="167" fontId="30" fillId="2" borderId="1" xfId="1" applyNumberFormat="1" applyFont="1" applyFill="1" applyBorder="1" applyAlignment="1">
      <alignment vertical="center"/>
    </xf>
    <xf numFmtId="167" fontId="31" fillId="2" borderId="0" xfId="1" applyNumberFormat="1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167" fontId="31" fillId="2" borderId="0" xfId="1" applyNumberFormat="1" applyFont="1" applyFill="1" applyBorder="1" applyAlignment="1">
      <alignment horizontal="center"/>
    </xf>
    <xf numFmtId="167" fontId="31" fillId="2" borderId="0" xfId="1" applyNumberFormat="1" applyFont="1" applyFill="1" applyBorder="1" applyAlignment="1">
      <alignment horizontal="center" vertical="center"/>
    </xf>
    <xf numFmtId="167" fontId="26" fillId="2" borderId="0" xfId="1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</cellXfs>
  <cellStyles count="7">
    <cellStyle name="Excel Built-in Normal 1" xfId="5"/>
    <cellStyle name="Millares" xfId="1" builtinId="3"/>
    <cellStyle name="Millares 2" xfId="2"/>
    <cellStyle name="Millares 3" xfId="3"/>
    <cellStyle name="Normal" xfId="0" builtinId="0"/>
    <cellStyle name="Normal 1670" xfId="6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6</xdr:row>
      <xdr:rowOff>161925</xdr:rowOff>
    </xdr:from>
    <xdr:to>
      <xdr:col>7</xdr:col>
      <xdr:colOff>247649</xdr:colOff>
      <xdr:row>9</xdr:row>
      <xdr:rowOff>276225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5A5509E-D790-410B-A3AC-7BD449AD7CE5}"/>
            </a:ext>
          </a:extLst>
        </xdr:cNvPr>
        <xdr:cNvSpPr txBox="1"/>
      </xdr:nvSpPr>
      <xdr:spPr>
        <a:xfrm>
          <a:off x="333374" y="1304925"/>
          <a:ext cx="882967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15 AL 31 DE JULIO (FECHA DE ZARPE)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768348</xdr:colOff>
      <xdr:row>7</xdr:row>
      <xdr:rowOff>9525</xdr:rowOff>
    </xdr:from>
    <xdr:to>
      <xdr:col>6</xdr:col>
      <xdr:colOff>800100</xdr:colOff>
      <xdr:row>12</xdr:row>
      <xdr:rowOff>209550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F781C0D7-250D-484B-93A8-016CA57FA6ED}"/>
            </a:ext>
          </a:extLst>
        </xdr:cNvPr>
        <xdr:cNvSpPr txBox="1"/>
      </xdr:nvSpPr>
      <xdr:spPr>
        <a:xfrm>
          <a:off x="768348" y="1298575"/>
          <a:ext cx="7893052" cy="115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400" b="1" u="sng">
              <a:solidFill>
                <a:srgbClr val="7030A0"/>
              </a:solidFill>
            </a:rPr>
            <a:t>TARIFARIO </a:t>
          </a:r>
          <a:r>
            <a:rPr lang="es-PE" sz="2000" b="1" u="sng">
              <a:solidFill>
                <a:srgbClr val="7030A0"/>
              </a:solidFill>
            </a:rPr>
            <a:t>IMPORTACION</a:t>
          </a:r>
          <a:r>
            <a:rPr lang="es-PE" sz="2400" b="1" u="sng">
              <a:solidFill>
                <a:srgbClr val="7030A0"/>
              </a:solidFill>
            </a:rPr>
            <a:t> A</a:t>
          </a:r>
          <a:r>
            <a:rPr lang="es-PE" sz="24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4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15 AL 31 DE JULIO (FECHA DE ZARPE) 2026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7</xdr:row>
      <xdr:rowOff>9525</xdr:rowOff>
    </xdr:from>
    <xdr:to>
      <xdr:col>5</xdr:col>
      <xdr:colOff>952500</xdr:colOff>
      <xdr:row>12</xdr:row>
      <xdr:rowOff>76200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A8D2AD7C-CA4B-4F77-A1A6-DF347B9D51A3}"/>
            </a:ext>
          </a:extLst>
        </xdr:cNvPr>
        <xdr:cNvSpPr txBox="1"/>
      </xdr:nvSpPr>
      <xdr:spPr>
        <a:xfrm>
          <a:off x="628650" y="1343025"/>
          <a:ext cx="6496050" cy="1076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15 AL 31 DE JULIO (FECHA DE ZARPE)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N85"/>
  <sheetViews>
    <sheetView tabSelected="1" zoomScale="85" zoomScaleNormal="85" workbookViewId="0">
      <selection activeCell="A13" sqref="A13"/>
    </sheetView>
  </sheetViews>
  <sheetFormatPr baseColWidth="10" defaultColWidth="11.44140625" defaultRowHeight="14.4" x14ac:dyDescent="0.3"/>
  <cols>
    <col min="1" max="1" width="14" style="18" customWidth="1"/>
    <col min="2" max="2" width="15.33203125" customWidth="1"/>
    <col min="3" max="3" width="23" customWidth="1"/>
    <col min="4" max="5" width="22.6640625" bestFit="1" customWidth="1"/>
    <col min="6" max="6" width="19.44140625" bestFit="1" customWidth="1"/>
    <col min="7" max="7" width="16.6640625" bestFit="1" customWidth="1"/>
    <col min="8" max="8" width="14.109375" customWidth="1"/>
    <col min="9" max="9" width="0" hidden="1" customWidth="1"/>
    <col min="10" max="10" width="30.44140625" hidden="1" customWidth="1"/>
    <col min="11" max="11" width="3.109375" customWidth="1"/>
  </cols>
  <sheetData>
    <row r="7" spans="1:10" ht="15" customHeight="1" x14ac:dyDescent="0.3">
      <c r="B7" s="28"/>
      <c r="C7" s="28"/>
      <c r="D7" s="28"/>
      <c r="E7" s="28"/>
      <c r="F7" s="28"/>
      <c r="G7" s="28"/>
      <c r="H7" s="28"/>
    </row>
    <row r="8" spans="1:10" ht="29.4" x14ac:dyDescent="0.3">
      <c r="A8" s="29"/>
      <c r="B8" s="27"/>
      <c r="C8" s="27"/>
      <c r="D8" s="27"/>
      <c r="E8" s="27"/>
      <c r="F8" s="27"/>
      <c r="G8" s="27"/>
      <c r="H8" s="27"/>
    </row>
    <row r="9" spans="1:10" ht="29.4" x14ac:dyDescent="0.3">
      <c r="A9" s="29"/>
      <c r="B9" s="27"/>
      <c r="C9" s="27"/>
      <c r="D9" s="27"/>
      <c r="E9" s="27"/>
      <c r="F9" s="27"/>
      <c r="G9" s="27"/>
      <c r="H9" s="27"/>
    </row>
    <row r="10" spans="1:10" ht="29.4" x14ac:dyDescent="0.3">
      <c r="A10" s="29"/>
      <c r="B10" s="27"/>
      <c r="C10" s="27"/>
      <c r="D10" s="27"/>
      <c r="E10" s="27"/>
      <c r="F10" s="27"/>
      <c r="G10" s="27"/>
      <c r="H10" s="27"/>
    </row>
    <row r="11" spans="1:10" ht="24.9" customHeight="1" x14ac:dyDescent="0.3">
      <c r="A11" s="125" t="s">
        <v>0</v>
      </c>
      <c r="B11" s="125"/>
      <c r="C11" s="125"/>
      <c r="D11" s="125"/>
      <c r="E11" s="125"/>
      <c r="F11" s="125"/>
      <c r="G11" s="125"/>
      <c r="H11" s="125"/>
    </row>
    <row r="12" spans="1:10" ht="28.8" x14ac:dyDescent="0.3">
      <c r="A12" s="100" t="s">
        <v>1</v>
      </c>
      <c r="B12" s="101" t="s">
        <v>2</v>
      </c>
      <c r="C12" s="101" t="s">
        <v>3</v>
      </c>
      <c r="D12" s="102" t="s">
        <v>4</v>
      </c>
      <c r="E12" s="102" t="s">
        <v>5</v>
      </c>
      <c r="F12" s="101" t="s">
        <v>6</v>
      </c>
      <c r="G12" s="101" t="s">
        <v>7</v>
      </c>
      <c r="H12" s="101" t="s">
        <v>8</v>
      </c>
      <c r="I12" s="95" t="s">
        <v>9</v>
      </c>
      <c r="J12" s="15" t="s">
        <v>10</v>
      </c>
    </row>
    <row r="13" spans="1:10" x14ac:dyDescent="0.3">
      <c r="A13" s="16" t="s">
        <v>11</v>
      </c>
      <c r="B13" s="7" t="s">
        <v>12</v>
      </c>
      <c r="C13" s="83">
        <v>195</v>
      </c>
      <c r="D13" s="83">
        <v>195</v>
      </c>
      <c r="E13" s="83">
        <v>195</v>
      </c>
      <c r="F13" s="3" t="s">
        <v>13</v>
      </c>
      <c r="G13" s="3" t="s">
        <v>14</v>
      </c>
      <c r="H13" s="5" t="s">
        <v>15</v>
      </c>
      <c r="I13" s="98"/>
      <c r="J13" s="15"/>
    </row>
    <row r="14" spans="1:10" x14ac:dyDescent="0.3">
      <c r="A14" s="16" t="s">
        <v>16</v>
      </c>
      <c r="B14" s="7" t="s">
        <v>17</v>
      </c>
      <c r="C14" s="83">
        <v>210</v>
      </c>
      <c r="D14" s="83">
        <v>210</v>
      </c>
      <c r="E14" s="83">
        <v>210</v>
      </c>
      <c r="F14" s="3" t="s">
        <v>18</v>
      </c>
      <c r="G14" s="3" t="s">
        <v>14</v>
      </c>
      <c r="H14" s="3" t="s">
        <v>19</v>
      </c>
      <c r="I14">
        <v>10</v>
      </c>
      <c r="J14" s="83">
        <f>125</f>
        <v>125</v>
      </c>
    </row>
    <row r="15" spans="1:10" ht="27.6" x14ac:dyDescent="0.3">
      <c r="A15" s="16" t="s">
        <v>20</v>
      </c>
      <c r="B15" s="7" t="s">
        <v>21</v>
      </c>
      <c r="C15" s="83">
        <v>220</v>
      </c>
      <c r="D15" s="83">
        <v>220</v>
      </c>
      <c r="E15" s="83">
        <v>220</v>
      </c>
      <c r="F15" s="97" t="s">
        <v>22</v>
      </c>
      <c r="G15" s="3" t="s">
        <v>14</v>
      </c>
      <c r="H15" s="3" t="s">
        <v>23</v>
      </c>
      <c r="I15">
        <v>10</v>
      </c>
      <c r="J15" s="83">
        <f>150</f>
        <v>150</v>
      </c>
    </row>
    <row r="16" spans="1:10" x14ac:dyDescent="0.3">
      <c r="A16" s="16" t="s">
        <v>11</v>
      </c>
      <c r="B16" s="7" t="s">
        <v>24</v>
      </c>
      <c r="C16" s="83">
        <v>195</v>
      </c>
      <c r="D16" s="83">
        <v>195</v>
      </c>
      <c r="E16" s="83">
        <v>195</v>
      </c>
      <c r="F16" s="3" t="s">
        <v>13</v>
      </c>
      <c r="G16" s="3" t="s">
        <v>14</v>
      </c>
      <c r="H16" s="5" t="s">
        <v>15</v>
      </c>
      <c r="I16">
        <v>10</v>
      </c>
      <c r="J16" s="83">
        <f>120</f>
        <v>120</v>
      </c>
    </row>
    <row r="17" spans="1:13" x14ac:dyDescent="0.3">
      <c r="A17" s="16" t="s">
        <v>25</v>
      </c>
      <c r="B17" s="7" t="s">
        <v>26</v>
      </c>
      <c r="C17" s="83">
        <v>175</v>
      </c>
      <c r="D17" s="83">
        <v>175</v>
      </c>
      <c r="E17" s="83">
        <v>175</v>
      </c>
      <c r="F17" s="3" t="s">
        <v>27</v>
      </c>
      <c r="G17" s="3" t="s">
        <v>14</v>
      </c>
      <c r="H17" s="2" t="s">
        <v>28</v>
      </c>
      <c r="I17">
        <v>10</v>
      </c>
      <c r="J17" s="83">
        <f>90</f>
        <v>90</v>
      </c>
    </row>
    <row r="18" spans="1:13" x14ac:dyDescent="0.3">
      <c r="A18" s="16" t="s">
        <v>20</v>
      </c>
      <c r="B18" s="7" t="s">
        <v>29</v>
      </c>
      <c r="C18" s="83">
        <v>235</v>
      </c>
      <c r="D18" s="83">
        <v>235</v>
      </c>
      <c r="E18" s="83">
        <v>235</v>
      </c>
      <c r="F18" s="3" t="s">
        <v>18</v>
      </c>
      <c r="G18" s="3" t="s">
        <v>14</v>
      </c>
      <c r="H18" s="3" t="s">
        <v>30</v>
      </c>
      <c r="I18">
        <v>10</v>
      </c>
      <c r="J18" s="83">
        <f>150</f>
        <v>150</v>
      </c>
    </row>
    <row r="19" spans="1:13" x14ac:dyDescent="0.3">
      <c r="A19" s="16" t="s">
        <v>31</v>
      </c>
      <c r="B19" s="8" t="s">
        <v>32</v>
      </c>
      <c r="C19" s="84">
        <v>125</v>
      </c>
      <c r="D19" s="84">
        <v>125</v>
      </c>
      <c r="E19" s="84">
        <v>125</v>
      </c>
      <c r="F19" s="4" t="s">
        <v>33</v>
      </c>
      <c r="G19" s="3" t="s">
        <v>14</v>
      </c>
      <c r="H19" s="3" t="s">
        <v>34</v>
      </c>
      <c r="I19">
        <v>10</v>
      </c>
      <c r="J19" s="84">
        <f>40</f>
        <v>40</v>
      </c>
    </row>
    <row r="20" spans="1:13" x14ac:dyDescent="0.3">
      <c r="A20" s="17" t="s">
        <v>11</v>
      </c>
      <c r="B20" s="7" t="s">
        <v>35</v>
      </c>
      <c r="C20" s="83">
        <v>315</v>
      </c>
      <c r="D20" s="83">
        <v>315</v>
      </c>
      <c r="E20" s="83">
        <v>315</v>
      </c>
      <c r="F20" s="2" t="s">
        <v>36</v>
      </c>
      <c r="G20" s="3" t="s">
        <v>14</v>
      </c>
      <c r="H20" s="5" t="s">
        <v>37</v>
      </c>
      <c r="I20">
        <v>10</v>
      </c>
      <c r="J20" s="83">
        <f>100</f>
        <v>100</v>
      </c>
    </row>
    <row r="21" spans="1:13" x14ac:dyDescent="0.3">
      <c r="A21" s="17" t="s">
        <v>38</v>
      </c>
      <c r="B21" s="7" t="s">
        <v>39</v>
      </c>
      <c r="C21" s="83">
        <v>180</v>
      </c>
      <c r="D21" s="83">
        <v>180</v>
      </c>
      <c r="E21" s="83">
        <v>180</v>
      </c>
      <c r="F21" s="2" t="s">
        <v>36</v>
      </c>
      <c r="G21" s="3" t="s">
        <v>14</v>
      </c>
      <c r="H21" s="5" t="s">
        <v>15</v>
      </c>
      <c r="I21">
        <v>10</v>
      </c>
      <c r="J21" s="83">
        <f>90</f>
        <v>90</v>
      </c>
    </row>
    <row r="22" spans="1:13" x14ac:dyDescent="0.3">
      <c r="A22" s="16" t="s">
        <v>11</v>
      </c>
      <c r="B22" s="7" t="s">
        <v>40</v>
      </c>
      <c r="C22" s="83">
        <v>305</v>
      </c>
      <c r="D22" s="83">
        <v>305</v>
      </c>
      <c r="E22" s="83">
        <v>305</v>
      </c>
      <c r="F22" s="2" t="s">
        <v>18</v>
      </c>
      <c r="G22" s="3" t="s">
        <v>14</v>
      </c>
      <c r="H22" s="2" t="s">
        <v>30</v>
      </c>
      <c r="I22">
        <v>10</v>
      </c>
      <c r="J22" s="83">
        <f>85</f>
        <v>85</v>
      </c>
      <c r="M22" t="s">
        <v>129</v>
      </c>
    </row>
    <row r="23" spans="1:13" x14ac:dyDescent="0.3">
      <c r="A23" s="16" t="s">
        <v>41</v>
      </c>
      <c r="B23" s="7" t="s">
        <v>42</v>
      </c>
      <c r="C23" s="83">
        <v>175</v>
      </c>
      <c r="D23" s="83">
        <v>175</v>
      </c>
      <c r="E23" s="83">
        <v>175</v>
      </c>
      <c r="F23" s="2" t="s">
        <v>36</v>
      </c>
      <c r="G23" s="3" t="s">
        <v>14</v>
      </c>
      <c r="H23" s="5" t="s">
        <v>37</v>
      </c>
      <c r="I23">
        <v>10</v>
      </c>
      <c r="J23" s="83">
        <f>90</f>
        <v>90</v>
      </c>
    </row>
    <row r="24" spans="1:13" s="1" customFormat="1" ht="41.4" x14ac:dyDescent="0.3">
      <c r="A24" s="16" t="s">
        <v>43</v>
      </c>
      <c r="B24" s="7" t="s">
        <v>44</v>
      </c>
      <c r="C24" s="20" t="s">
        <v>251</v>
      </c>
      <c r="D24" s="20" t="s">
        <v>251</v>
      </c>
      <c r="E24" s="20" t="s">
        <v>251</v>
      </c>
      <c r="F24" s="2" t="s">
        <v>45</v>
      </c>
      <c r="G24" s="3" t="s">
        <v>14</v>
      </c>
      <c r="H24" s="3" t="s">
        <v>46</v>
      </c>
      <c r="I24">
        <v>10</v>
      </c>
      <c r="J24" s="20" t="s">
        <v>47</v>
      </c>
    </row>
    <row r="25" spans="1:13" s="1" customFormat="1" x14ac:dyDescent="0.3">
      <c r="A25" s="16" t="s">
        <v>11</v>
      </c>
      <c r="B25" s="7" t="s">
        <v>48</v>
      </c>
      <c r="C25" s="83">
        <v>180</v>
      </c>
      <c r="D25" s="83">
        <v>180</v>
      </c>
      <c r="E25" s="83">
        <v>180</v>
      </c>
      <c r="F25" s="2" t="s">
        <v>36</v>
      </c>
      <c r="G25" s="3" t="s">
        <v>14</v>
      </c>
      <c r="H25" s="3" t="s">
        <v>15</v>
      </c>
      <c r="I25">
        <v>10</v>
      </c>
      <c r="J25" s="83">
        <f>85</f>
        <v>85</v>
      </c>
    </row>
    <row r="26" spans="1:13" x14ac:dyDescent="0.3">
      <c r="A26" s="16" t="s">
        <v>49</v>
      </c>
      <c r="B26" s="7" t="s">
        <v>50</v>
      </c>
      <c r="C26" s="83">
        <v>165</v>
      </c>
      <c r="D26" s="83">
        <v>165</v>
      </c>
      <c r="E26" s="83">
        <v>165</v>
      </c>
      <c r="F26" s="2" t="s">
        <v>36</v>
      </c>
      <c r="G26" s="3" t="s">
        <v>14</v>
      </c>
      <c r="H26" s="5" t="s">
        <v>37</v>
      </c>
      <c r="I26">
        <v>10</v>
      </c>
      <c r="J26" s="83">
        <f>80</f>
        <v>80</v>
      </c>
    </row>
    <row r="27" spans="1:13" x14ac:dyDescent="0.3">
      <c r="A27" s="16" t="s">
        <v>43</v>
      </c>
      <c r="B27" s="7" t="s">
        <v>51</v>
      </c>
      <c r="C27" s="83">
        <v>170</v>
      </c>
      <c r="D27" s="83">
        <v>170</v>
      </c>
      <c r="E27" s="83">
        <v>170</v>
      </c>
      <c r="F27" s="3" t="s">
        <v>18</v>
      </c>
      <c r="G27" s="3" t="s">
        <v>14</v>
      </c>
      <c r="H27" s="3" t="s">
        <v>46</v>
      </c>
      <c r="I27">
        <v>10</v>
      </c>
      <c r="J27" s="83">
        <f>60</f>
        <v>60</v>
      </c>
    </row>
    <row r="28" spans="1:13" x14ac:dyDescent="0.3">
      <c r="A28" s="16" t="s">
        <v>52</v>
      </c>
      <c r="B28" s="7" t="s">
        <v>53</v>
      </c>
      <c r="C28" s="83">
        <v>180</v>
      </c>
      <c r="D28" s="83">
        <v>180</v>
      </c>
      <c r="E28" s="83">
        <v>180</v>
      </c>
      <c r="F28" s="2" t="s">
        <v>36</v>
      </c>
      <c r="G28" s="3" t="s">
        <v>14</v>
      </c>
      <c r="H28" s="3" t="s">
        <v>23</v>
      </c>
      <c r="I28">
        <v>10</v>
      </c>
      <c r="J28" s="83">
        <f>95</f>
        <v>95</v>
      </c>
    </row>
    <row r="29" spans="1:13" x14ac:dyDescent="0.3">
      <c r="A29" s="16" t="s">
        <v>54</v>
      </c>
      <c r="B29" s="7" t="s">
        <v>55</v>
      </c>
      <c r="C29" s="83">
        <v>190</v>
      </c>
      <c r="D29" s="83">
        <v>190</v>
      </c>
      <c r="E29" s="83">
        <v>190</v>
      </c>
      <c r="F29" s="2" t="s">
        <v>36</v>
      </c>
      <c r="G29" s="3" t="s">
        <v>14</v>
      </c>
      <c r="H29" s="3" t="s">
        <v>23</v>
      </c>
      <c r="I29">
        <v>10</v>
      </c>
      <c r="J29" s="83">
        <f>95</f>
        <v>95</v>
      </c>
    </row>
    <row r="30" spans="1:13" x14ac:dyDescent="0.3">
      <c r="A30" s="16" t="s">
        <v>20</v>
      </c>
      <c r="B30" s="7" t="s">
        <v>56</v>
      </c>
      <c r="C30" s="83">
        <v>235</v>
      </c>
      <c r="D30" s="83">
        <v>235</v>
      </c>
      <c r="E30" s="83">
        <v>235</v>
      </c>
      <c r="F30" s="82" t="s">
        <v>36</v>
      </c>
      <c r="G30" s="3" t="s">
        <v>14</v>
      </c>
      <c r="H30" s="3" t="s">
        <v>23</v>
      </c>
      <c r="I30">
        <v>10</v>
      </c>
      <c r="J30" s="83">
        <f>150</f>
        <v>150</v>
      </c>
    </row>
    <row r="31" spans="1:13" x14ac:dyDescent="0.3">
      <c r="A31" s="16" t="s">
        <v>43</v>
      </c>
      <c r="B31" s="7" t="s">
        <v>57</v>
      </c>
      <c r="C31" s="83">
        <v>145</v>
      </c>
      <c r="D31" s="83">
        <v>145</v>
      </c>
      <c r="E31" s="83">
        <v>145</v>
      </c>
      <c r="F31" s="3" t="s">
        <v>58</v>
      </c>
      <c r="G31" s="3" t="s">
        <v>14</v>
      </c>
      <c r="H31" s="3" t="s">
        <v>46</v>
      </c>
      <c r="I31">
        <v>10</v>
      </c>
      <c r="J31" s="83">
        <f>60</f>
        <v>60</v>
      </c>
    </row>
    <row r="32" spans="1:13" ht="27.6" x14ac:dyDescent="0.3">
      <c r="A32" s="16" t="s">
        <v>43</v>
      </c>
      <c r="B32" s="23" t="s">
        <v>59</v>
      </c>
      <c r="C32" s="84">
        <v>125</v>
      </c>
      <c r="D32" s="84">
        <v>125</v>
      </c>
      <c r="E32" s="84">
        <v>125</v>
      </c>
      <c r="F32" s="99" t="s">
        <v>60</v>
      </c>
      <c r="G32" s="3" t="s">
        <v>14</v>
      </c>
      <c r="H32" s="5" t="s">
        <v>61</v>
      </c>
      <c r="I32">
        <v>10</v>
      </c>
      <c r="J32" s="84">
        <f>40</f>
        <v>40</v>
      </c>
    </row>
    <row r="33" spans="1:14" x14ac:dyDescent="0.3">
      <c r="A33" s="16" t="s">
        <v>62</v>
      </c>
      <c r="B33" s="7" t="s">
        <v>63</v>
      </c>
      <c r="C33" s="83">
        <v>160</v>
      </c>
      <c r="D33" s="83">
        <v>160</v>
      </c>
      <c r="E33" s="83">
        <v>160</v>
      </c>
      <c r="F33" s="2" t="s">
        <v>18</v>
      </c>
      <c r="G33" s="3" t="s">
        <v>14</v>
      </c>
      <c r="H33" s="5" t="s">
        <v>64</v>
      </c>
      <c r="I33">
        <v>10</v>
      </c>
      <c r="J33" s="83">
        <f>75</f>
        <v>75</v>
      </c>
    </row>
    <row r="34" spans="1:14" x14ac:dyDescent="0.3">
      <c r="A34" s="16" t="s">
        <v>11</v>
      </c>
      <c r="B34" s="7" t="s">
        <v>65</v>
      </c>
      <c r="C34" s="83">
        <v>190</v>
      </c>
      <c r="D34" s="83">
        <v>190</v>
      </c>
      <c r="E34" s="83">
        <v>190</v>
      </c>
      <c r="F34" s="3" t="s">
        <v>13</v>
      </c>
      <c r="G34" s="3" t="s">
        <v>14</v>
      </c>
      <c r="H34" s="5" t="s">
        <v>15</v>
      </c>
      <c r="J34" s="83"/>
    </row>
    <row r="35" spans="1:14" x14ac:dyDescent="0.3">
      <c r="A35" s="16" t="s">
        <v>62</v>
      </c>
      <c r="B35" s="7" t="s">
        <v>66</v>
      </c>
      <c r="C35" s="83">
        <v>155</v>
      </c>
      <c r="D35" s="83">
        <v>155</v>
      </c>
      <c r="E35" s="83">
        <v>155</v>
      </c>
      <c r="F35" s="2" t="s">
        <v>18</v>
      </c>
      <c r="G35" s="3" t="s">
        <v>14</v>
      </c>
      <c r="H35" s="5" t="s">
        <v>67</v>
      </c>
      <c r="I35">
        <v>10</v>
      </c>
      <c r="J35" s="83">
        <f>70</f>
        <v>70</v>
      </c>
    </row>
    <row r="36" spans="1:14" x14ac:dyDescent="0.3">
      <c r="A36" s="16" t="s">
        <v>43</v>
      </c>
      <c r="B36" s="8" t="s">
        <v>68</v>
      </c>
      <c r="C36" s="84">
        <v>125</v>
      </c>
      <c r="D36" s="84">
        <v>125</v>
      </c>
      <c r="E36" s="84">
        <v>125</v>
      </c>
      <c r="F36" s="4" t="s">
        <v>33</v>
      </c>
      <c r="G36" s="3" t="s">
        <v>14</v>
      </c>
      <c r="H36" s="5" t="s">
        <v>69</v>
      </c>
      <c r="I36">
        <v>10</v>
      </c>
      <c r="J36" s="84">
        <f>40</f>
        <v>40</v>
      </c>
    </row>
    <row r="37" spans="1:14" x14ac:dyDescent="0.3">
      <c r="A37" s="16" t="s">
        <v>70</v>
      </c>
      <c r="B37" s="7" t="s">
        <v>71</v>
      </c>
      <c r="C37" s="83">
        <v>165</v>
      </c>
      <c r="D37" s="83">
        <v>165</v>
      </c>
      <c r="E37" s="83">
        <v>165</v>
      </c>
      <c r="F37" s="3" t="s">
        <v>18</v>
      </c>
      <c r="G37" s="3" t="s">
        <v>14</v>
      </c>
      <c r="H37" s="2" t="s">
        <v>67</v>
      </c>
      <c r="I37">
        <v>10</v>
      </c>
      <c r="J37" s="83">
        <f>80</f>
        <v>80</v>
      </c>
    </row>
    <row r="38" spans="1:14" x14ac:dyDescent="0.3">
      <c r="A38" s="16" t="s">
        <v>43</v>
      </c>
      <c r="B38" s="7" t="s">
        <v>72</v>
      </c>
      <c r="C38" s="83">
        <v>140</v>
      </c>
      <c r="D38" s="83">
        <v>140</v>
      </c>
      <c r="E38" s="83">
        <v>140</v>
      </c>
      <c r="F38" s="3" t="s">
        <v>73</v>
      </c>
      <c r="G38" s="3" t="s">
        <v>14</v>
      </c>
      <c r="H38" s="5" t="s">
        <v>74</v>
      </c>
      <c r="I38">
        <v>10</v>
      </c>
      <c r="J38" s="83">
        <f>55</f>
        <v>55</v>
      </c>
    </row>
    <row r="39" spans="1:14" x14ac:dyDescent="0.3">
      <c r="A39" s="16" t="s">
        <v>75</v>
      </c>
      <c r="B39" s="7" t="s">
        <v>76</v>
      </c>
      <c r="C39" s="83">
        <v>125</v>
      </c>
      <c r="D39" s="83">
        <v>125</v>
      </c>
      <c r="E39" s="83">
        <v>125</v>
      </c>
      <c r="F39" s="3" t="s">
        <v>77</v>
      </c>
      <c r="G39" s="3" t="s">
        <v>14</v>
      </c>
      <c r="H39" s="3" t="s">
        <v>78</v>
      </c>
      <c r="I39">
        <v>10</v>
      </c>
      <c r="J39" s="83">
        <f>40</f>
        <v>40</v>
      </c>
    </row>
    <row r="40" spans="1:14" x14ac:dyDescent="0.3">
      <c r="A40" s="16" t="s">
        <v>79</v>
      </c>
      <c r="B40" s="7" t="s">
        <v>80</v>
      </c>
      <c r="C40" s="83">
        <v>165</v>
      </c>
      <c r="D40" s="83">
        <v>165</v>
      </c>
      <c r="E40" s="83">
        <v>165</v>
      </c>
      <c r="F40" s="3" t="s">
        <v>18</v>
      </c>
      <c r="G40" s="3" t="s">
        <v>14</v>
      </c>
      <c r="H40" s="3" t="s">
        <v>37</v>
      </c>
      <c r="I40">
        <v>10</v>
      </c>
      <c r="J40" s="83">
        <f>80</f>
        <v>80</v>
      </c>
    </row>
    <row r="41" spans="1:14" x14ac:dyDescent="0.3">
      <c r="A41" s="16" t="s">
        <v>75</v>
      </c>
      <c r="B41" s="8" t="s">
        <v>81</v>
      </c>
      <c r="C41" s="84">
        <v>125</v>
      </c>
      <c r="D41" s="84">
        <v>125</v>
      </c>
      <c r="E41" s="84">
        <v>125</v>
      </c>
      <c r="F41" s="4" t="s">
        <v>33</v>
      </c>
      <c r="G41" s="3" t="s">
        <v>14</v>
      </c>
      <c r="H41" s="5" t="s">
        <v>78</v>
      </c>
      <c r="I41">
        <v>10</v>
      </c>
      <c r="J41" s="84">
        <f>40</f>
        <v>40</v>
      </c>
    </row>
    <row r="42" spans="1:14" x14ac:dyDescent="0.3">
      <c r="A42" s="16" t="s">
        <v>82</v>
      </c>
      <c r="B42" s="7" t="s">
        <v>83</v>
      </c>
      <c r="C42" s="83">
        <v>160</v>
      </c>
      <c r="D42" s="83">
        <v>160</v>
      </c>
      <c r="E42" s="83">
        <v>160</v>
      </c>
      <c r="F42" s="3" t="s">
        <v>18</v>
      </c>
      <c r="G42" s="3" t="s">
        <v>14</v>
      </c>
      <c r="H42" s="3" t="s">
        <v>84</v>
      </c>
      <c r="I42">
        <v>10</v>
      </c>
      <c r="J42" s="83">
        <f>75</f>
        <v>75</v>
      </c>
    </row>
    <row r="43" spans="1:14" x14ac:dyDescent="0.3">
      <c r="A43" s="16" t="s">
        <v>38</v>
      </c>
      <c r="B43" s="7" t="s">
        <v>85</v>
      </c>
      <c r="C43" s="83">
        <v>170</v>
      </c>
      <c r="D43" s="83">
        <v>170</v>
      </c>
      <c r="E43" s="2">
        <f t="shared" ref="E43:E70" si="0">D43</f>
        <v>170</v>
      </c>
      <c r="F43" s="3" t="s">
        <v>18</v>
      </c>
      <c r="G43" s="3" t="s">
        <v>14</v>
      </c>
      <c r="H43" s="5" t="s">
        <v>86</v>
      </c>
      <c r="I43">
        <v>10</v>
      </c>
      <c r="J43" s="83">
        <f>85</f>
        <v>85</v>
      </c>
    </row>
    <row r="44" spans="1:14" x14ac:dyDescent="0.3">
      <c r="A44" s="16" t="s">
        <v>20</v>
      </c>
      <c r="B44" s="7" t="s">
        <v>87</v>
      </c>
      <c r="C44" s="83">
        <v>235</v>
      </c>
      <c r="D44" s="83">
        <v>235</v>
      </c>
      <c r="E44" s="83">
        <v>235</v>
      </c>
      <c r="F44" s="3" t="s">
        <v>18</v>
      </c>
      <c r="G44" s="3" t="s">
        <v>14</v>
      </c>
      <c r="H44" s="5" t="s">
        <v>88</v>
      </c>
      <c r="I44">
        <v>10</v>
      </c>
      <c r="J44" s="83">
        <f>150</f>
        <v>150</v>
      </c>
    </row>
    <row r="45" spans="1:14" x14ac:dyDescent="0.3">
      <c r="A45" s="16" t="s">
        <v>82</v>
      </c>
      <c r="B45" s="7" t="s">
        <v>89</v>
      </c>
      <c r="C45" s="83">
        <v>160</v>
      </c>
      <c r="D45" s="83">
        <v>160</v>
      </c>
      <c r="E45" s="83">
        <v>160</v>
      </c>
      <c r="F45" s="3" t="s">
        <v>18</v>
      </c>
      <c r="G45" s="3" t="s">
        <v>14</v>
      </c>
      <c r="H45" s="3" t="s">
        <v>84</v>
      </c>
      <c r="I45">
        <v>10</v>
      </c>
      <c r="J45" s="83">
        <f>75</f>
        <v>75</v>
      </c>
    </row>
    <row r="46" spans="1:14" x14ac:dyDescent="0.3">
      <c r="A46" s="16" t="s">
        <v>11</v>
      </c>
      <c r="B46" s="7" t="s">
        <v>90</v>
      </c>
      <c r="C46" s="83">
        <v>305</v>
      </c>
      <c r="D46" s="83">
        <v>305</v>
      </c>
      <c r="E46" s="2">
        <f>C46</f>
        <v>305</v>
      </c>
      <c r="F46" s="3" t="s">
        <v>13</v>
      </c>
      <c r="G46" s="3" t="s">
        <v>14</v>
      </c>
      <c r="H46" s="5" t="s">
        <v>15</v>
      </c>
      <c r="I46">
        <v>10</v>
      </c>
      <c r="J46" s="83">
        <f>85</f>
        <v>85</v>
      </c>
    </row>
    <row r="47" spans="1:14" ht="27.6" x14ac:dyDescent="0.3">
      <c r="A47" s="16" t="s">
        <v>11</v>
      </c>
      <c r="B47" s="8" t="s">
        <v>91</v>
      </c>
      <c r="C47" s="4">
        <v>195</v>
      </c>
      <c r="D47" s="84">
        <v>195</v>
      </c>
      <c r="E47" s="4">
        <f t="shared" si="0"/>
        <v>195</v>
      </c>
      <c r="F47" s="6" t="s">
        <v>92</v>
      </c>
      <c r="G47" s="3" t="s">
        <v>14</v>
      </c>
      <c r="H47" s="3" t="s">
        <v>93</v>
      </c>
      <c r="I47">
        <v>10</v>
      </c>
      <c r="J47" s="84">
        <f>70</f>
        <v>70</v>
      </c>
    </row>
    <row r="48" spans="1:14" x14ac:dyDescent="0.3">
      <c r="A48" s="16" t="s">
        <v>43</v>
      </c>
      <c r="B48" s="8" t="s">
        <v>94</v>
      </c>
      <c r="C48" s="84">
        <v>125</v>
      </c>
      <c r="D48" s="84">
        <v>125</v>
      </c>
      <c r="E48" s="84">
        <v>125</v>
      </c>
      <c r="F48" s="4" t="s">
        <v>33</v>
      </c>
      <c r="G48" s="3" t="s">
        <v>14</v>
      </c>
      <c r="H48" s="5" t="s">
        <v>34</v>
      </c>
      <c r="I48">
        <v>10</v>
      </c>
      <c r="J48" s="84">
        <f>40</f>
        <v>40</v>
      </c>
      <c r="N48" s="81"/>
    </row>
    <row r="49" spans="1:10" x14ac:dyDescent="0.3">
      <c r="A49" s="16" t="s">
        <v>82</v>
      </c>
      <c r="B49" s="7" t="s">
        <v>95</v>
      </c>
      <c r="C49" s="83">
        <v>160</v>
      </c>
      <c r="D49" s="83">
        <v>160</v>
      </c>
      <c r="E49" s="83">
        <v>160</v>
      </c>
      <c r="F49" s="3" t="s">
        <v>18</v>
      </c>
      <c r="G49" s="3" t="s">
        <v>14</v>
      </c>
      <c r="H49" s="3" t="s">
        <v>84</v>
      </c>
      <c r="I49">
        <v>10</v>
      </c>
      <c r="J49" s="83">
        <f>75</f>
        <v>75</v>
      </c>
    </row>
    <row r="50" spans="1:10" x14ac:dyDescent="0.3">
      <c r="A50" s="16" t="s">
        <v>96</v>
      </c>
      <c r="B50" s="7" t="s">
        <v>97</v>
      </c>
      <c r="C50" s="83">
        <v>170</v>
      </c>
      <c r="D50" s="83">
        <v>170</v>
      </c>
      <c r="E50" s="83">
        <v>170</v>
      </c>
      <c r="F50" s="2" t="s">
        <v>36</v>
      </c>
      <c r="G50" s="3" t="s">
        <v>14</v>
      </c>
      <c r="H50" s="5" t="s">
        <v>37</v>
      </c>
      <c r="I50">
        <v>10</v>
      </c>
      <c r="J50" s="83">
        <f>85</f>
        <v>85</v>
      </c>
    </row>
    <row r="51" spans="1:10" x14ac:dyDescent="0.3">
      <c r="A51" s="16" t="s">
        <v>96</v>
      </c>
      <c r="B51" s="7" t="s">
        <v>98</v>
      </c>
      <c r="C51" s="83">
        <v>170</v>
      </c>
      <c r="D51" s="83">
        <v>170</v>
      </c>
      <c r="E51" s="83">
        <v>170</v>
      </c>
      <c r="F51" s="2" t="s">
        <v>36</v>
      </c>
      <c r="G51" s="3" t="s">
        <v>14</v>
      </c>
      <c r="H51" s="5" t="s">
        <v>37</v>
      </c>
      <c r="I51">
        <v>10</v>
      </c>
      <c r="J51" s="83">
        <f>85</f>
        <v>85</v>
      </c>
    </row>
    <row r="52" spans="1:10" x14ac:dyDescent="0.3">
      <c r="A52" s="16" t="s">
        <v>96</v>
      </c>
      <c r="B52" s="7" t="s">
        <v>99</v>
      </c>
      <c r="C52" s="83">
        <v>160</v>
      </c>
      <c r="D52" s="83">
        <v>160</v>
      </c>
      <c r="E52" s="2">
        <f t="shared" si="0"/>
        <v>160</v>
      </c>
      <c r="F52" s="2" t="s">
        <v>18</v>
      </c>
      <c r="G52" s="3" t="s">
        <v>14</v>
      </c>
      <c r="H52" s="5" t="s">
        <v>100</v>
      </c>
      <c r="I52">
        <v>10</v>
      </c>
      <c r="J52" s="83">
        <f>75</f>
        <v>75</v>
      </c>
    </row>
    <row r="53" spans="1:10" ht="27.6" x14ac:dyDescent="0.3">
      <c r="A53" s="16" t="s">
        <v>43</v>
      </c>
      <c r="B53" s="8" t="s">
        <v>101</v>
      </c>
      <c r="C53" s="84">
        <v>125</v>
      </c>
      <c r="D53" s="84">
        <v>125</v>
      </c>
      <c r="E53" s="84">
        <v>125</v>
      </c>
      <c r="F53" s="6" t="s">
        <v>102</v>
      </c>
      <c r="G53" s="3" t="s">
        <v>14</v>
      </c>
      <c r="H53" s="2" t="s">
        <v>103</v>
      </c>
      <c r="I53">
        <v>10</v>
      </c>
      <c r="J53" s="84">
        <f>40</f>
        <v>40</v>
      </c>
    </row>
    <row r="54" spans="1:10" x14ac:dyDescent="0.3">
      <c r="A54" s="16" t="s">
        <v>70</v>
      </c>
      <c r="B54" s="7" t="s">
        <v>104</v>
      </c>
      <c r="C54" s="83">
        <v>165</v>
      </c>
      <c r="D54" s="83">
        <v>165</v>
      </c>
      <c r="E54" s="83">
        <v>165</v>
      </c>
      <c r="F54" s="2" t="s">
        <v>36</v>
      </c>
      <c r="G54" s="3" t="s">
        <v>14</v>
      </c>
      <c r="H54" s="5" t="s">
        <v>37</v>
      </c>
      <c r="I54">
        <v>10</v>
      </c>
      <c r="J54" s="83">
        <f>80</f>
        <v>80</v>
      </c>
    </row>
    <row r="55" spans="1:10" x14ac:dyDescent="0.3">
      <c r="A55" s="16" t="s">
        <v>43</v>
      </c>
      <c r="B55" s="8" t="s">
        <v>105</v>
      </c>
      <c r="C55" s="84">
        <v>125</v>
      </c>
      <c r="D55" s="84">
        <v>125</v>
      </c>
      <c r="E55" s="84">
        <v>125</v>
      </c>
      <c r="F55" s="4" t="s">
        <v>33</v>
      </c>
      <c r="G55" s="3" t="s">
        <v>14</v>
      </c>
      <c r="H55" s="3" t="s">
        <v>106</v>
      </c>
      <c r="I55">
        <v>10</v>
      </c>
      <c r="J55" s="84">
        <f>40</f>
        <v>40</v>
      </c>
    </row>
    <row r="56" spans="1:10" x14ac:dyDescent="0.3">
      <c r="A56" s="16" t="s">
        <v>43</v>
      </c>
      <c r="B56" s="7" t="s">
        <v>107</v>
      </c>
      <c r="C56" s="83">
        <v>145</v>
      </c>
      <c r="D56" s="83">
        <v>145</v>
      </c>
      <c r="E56" s="83">
        <v>145</v>
      </c>
      <c r="F56" s="3" t="s">
        <v>73</v>
      </c>
      <c r="G56" s="3" t="s">
        <v>14</v>
      </c>
      <c r="H56" s="5" t="s">
        <v>74</v>
      </c>
      <c r="I56">
        <v>10</v>
      </c>
      <c r="J56" s="83">
        <f>60</f>
        <v>60</v>
      </c>
    </row>
    <row r="57" spans="1:10" x14ac:dyDescent="0.3">
      <c r="A57" s="16" t="s">
        <v>43</v>
      </c>
      <c r="B57" s="8" t="s">
        <v>108</v>
      </c>
      <c r="C57" s="84">
        <v>125</v>
      </c>
      <c r="D57" s="84">
        <v>125</v>
      </c>
      <c r="E57" s="84">
        <v>125</v>
      </c>
      <c r="F57" s="4" t="s">
        <v>33</v>
      </c>
      <c r="G57" s="3" t="s">
        <v>14</v>
      </c>
      <c r="H57" s="2" t="s">
        <v>109</v>
      </c>
      <c r="I57">
        <v>10</v>
      </c>
      <c r="J57" s="84">
        <f>40</f>
        <v>40</v>
      </c>
    </row>
    <row r="58" spans="1:10" x14ac:dyDescent="0.3">
      <c r="A58" s="16" t="s">
        <v>43</v>
      </c>
      <c r="B58" s="7" t="s">
        <v>110</v>
      </c>
      <c r="C58" s="83">
        <v>140</v>
      </c>
      <c r="D58" s="83">
        <v>140</v>
      </c>
      <c r="E58" s="2">
        <v>140</v>
      </c>
      <c r="F58" s="3" t="s">
        <v>73</v>
      </c>
      <c r="G58" s="3" t="s">
        <v>14</v>
      </c>
      <c r="H58" s="5" t="s">
        <v>74</v>
      </c>
      <c r="I58">
        <v>10</v>
      </c>
      <c r="J58" s="83">
        <f>55</f>
        <v>55</v>
      </c>
    </row>
    <row r="59" spans="1:10" ht="27.6" x14ac:dyDescent="0.3">
      <c r="A59" s="16" t="s">
        <v>111</v>
      </c>
      <c r="B59" s="19" t="s">
        <v>112</v>
      </c>
      <c r="C59" s="83">
        <v>160</v>
      </c>
      <c r="D59" s="83">
        <v>160</v>
      </c>
      <c r="E59" s="2">
        <f t="shared" si="0"/>
        <v>160</v>
      </c>
      <c r="F59" s="2" t="s">
        <v>36</v>
      </c>
      <c r="G59" s="3" t="s">
        <v>14</v>
      </c>
      <c r="H59" s="5" t="s">
        <v>15</v>
      </c>
      <c r="I59">
        <v>10</v>
      </c>
      <c r="J59" s="83">
        <f>75</f>
        <v>75</v>
      </c>
    </row>
    <row r="60" spans="1:10" ht="27.6" x14ac:dyDescent="0.3">
      <c r="A60" s="16" t="s">
        <v>113</v>
      </c>
      <c r="B60" s="8" t="s">
        <v>114</v>
      </c>
      <c r="C60" s="84">
        <v>150</v>
      </c>
      <c r="D60" s="84">
        <v>150</v>
      </c>
      <c r="E60" s="2">
        <f t="shared" si="0"/>
        <v>150</v>
      </c>
      <c r="F60" s="6" t="s">
        <v>115</v>
      </c>
      <c r="G60" s="3" t="s">
        <v>14</v>
      </c>
      <c r="H60" s="3" t="s">
        <v>116</v>
      </c>
      <c r="I60">
        <v>10</v>
      </c>
      <c r="J60" s="84">
        <f>55</f>
        <v>55</v>
      </c>
    </row>
    <row r="61" spans="1:10" x14ac:dyDescent="0.3">
      <c r="A61" s="16" t="s">
        <v>70</v>
      </c>
      <c r="B61" s="7" t="s">
        <v>117</v>
      </c>
      <c r="C61" s="83">
        <v>165</v>
      </c>
      <c r="D61" s="83">
        <v>165</v>
      </c>
      <c r="E61" s="2">
        <f t="shared" si="0"/>
        <v>165</v>
      </c>
      <c r="F61" s="2" t="s">
        <v>36</v>
      </c>
      <c r="G61" s="3" t="s">
        <v>14</v>
      </c>
      <c r="H61" s="5" t="s">
        <v>37</v>
      </c>
      <c r="I61">
        <v>10</v>
      </c>
      <c r="J61" s="83">
        <f>80</f>
        <v>80</v>
      </c>
    </row>
    <row r="62" spans="1:10" x14ac:dyDescent="0.3">
      <c r="A62" s="16" t="s">
        <v>20</v>
      </c>
      <c r="B62" s="7" t="s">
        <v>118</v>
      </c>
      <c r="C62" s="83">
        <v>235</v>
      </c>
      <c r="D62" s="83">
        <v>235</v>
      </c>
      <c r="E62" s="2">
        <f t="shared" si="0"/>
        <v>235</v>
      </c>
      <c r="F62" s="3" t="s">
        <v>18</v>
      </c>
      <c r="G62" s="3" t="s">
        <v>14</v>
      </c>
      <c r="H62" s="3" t="s">
        <v>19</v>
      </c>
      <c r="I62">
        <v>10</v>
      </c>
      <c r="J62" s="83">
        <f>150</f>
        <v>150</v>
      </c>
    </row>
    <row r="63" spans="1:10" x14ac:dyDescent="0.3">
      <c r="A63" s="16" t="s">
        <v>82</v>
      </c>
      <c r="B63" s="7" t="s">
        <v>119</v>
      </c>
      <c r="C63" s="83">
        <v>160</v>
      </c>
      <c r="D63" s="83">
        <v>160</v>
      </c>
      <c r="E63" s="83">
        <v>160</v>
      </c>
      <c r="F63" s="3" t="s">
        <v>18</v>
      </c>
      <c r="G63" s="3" t="s">
        <v>14</v>
      </c>
      <c r="H63" s="3" t="s">
        <v>120</v>
      </c>
      <c r="I63">
        <v>10</v>
      </c>
      <c r="J63" s="83">
        <f>75</f>
        <v>75</v>
      </c>
    </row>
    <row r="64" spans="1:10" x14ac:dyDescent="0.3">
      <c r="A64" s="16" t="s">
        <v>11</v>
      </c>
      <c r="B64" s="7" t="s">
        <v>121</v>
      </c>
      <c r="C64" s="2">
        <v>325</v>
      </c>
      <c r="D64" s="2">
        <v>325</v>
      </c>
      <c r="E64" s="2">
        <v>325</v>
      </c>
      <c r="F64" s="3" t="s">
        <v>36</v>
      </c>
      <c r="G64" s="3" t="s">
        <v>14</v>
      </c>
      <c r="H64" s="5" t="s">
        <v>122</v>
      </c>
      <c r="I64">
        <v>10</v>
      </c>
      <c r="J64" s="83">
        <f>110</f>
        <v>110</v>
      </c>
    </row>
    <row r="65" spans="1:10" x14ac:dyDescent="0.3">
      <c r="A65" s="16" t="s">
        <v>43</v>
      </c>
      <c r="B65" s="8" t="s">
        <v>123</v>
      </c>
      <c r="C65" s="84">
        <v>125</v>
      </c>
      <c r="D65" s="84">
        <v>125</v>
      </c>
      <c r="E65" s="84">
        <v>125</v>
      </c>
      <c r="F65" s="4" t="s">
        <v>33</v>
      </c>
      <c r="G65" s="3" t="s">
        <v>14</v>
      </c>
      <c r="H65" s="5" t="s">
        <v>46</v>
      </c>
      <c r="I65">
        <v>10</v>
      </c>
      <c r="J65" s="84">
        <f>40</f>
        <v>40</v>
      </c>
    </row>
    <row r="66" spans="1:10" x14ac:dyDescent="0.3">
      <c r="A66" s="16" t="s">
        <v>43</v>
      </c>
      <c r="B66" s="7" t="s">
        <v>124</v>
      </c>
      <c r="C66" s="83">
        <v>145</v>
      </c>
      <c r="D66" s="83">
        <v>145</v>
      </c>
      <c r="E66" s="83">
        <v>145</v>
      </c>
      <c r="F66" s="2" t="s">
        <v>27</v>
      </c>
      <c r="G66" s="3" t="s">
        <v>14</v>
      </c>
      <c r="H66" s="5" t="s">
        <v>74</v>
      </c>
      <c r="I66">
        <v>10</v>
      </c>
      <c r="J66" s="83">
        <f>60</f>
        <v>60</v>
      </c>
    </row>
    <row r="67" spans="1:10" x14ac:dyDescent="0.3">
      <c r="A67" s="16" t="s">
        <v>43</v>
      </c>
      <c r="B67" s="8" t="s">
        <v>125</v>
      </c>
      <c r="C67" s="84">
        <v>125</v>
      </c>
      <c r="D67" s="84">
        <v>125</v>
      </c>
      <c r="E67" s="84">
        <v>125</v>
      </c>
      <c r="F67" s="4" t="s">
        <v>33</v>
      </c>
      <c r="G67" s="3" t="s">
        <v>14</v>
      </c>
      <c r="H67" s="2" t="s">
        <v>46</v>
      </c>
      <c r="I67">
        <v>10</v>
      </c>
      <c r="J67" s="84">
        <f>40</f>
        <v>40</v>
      </c>
    </row>
    <row r="68" spans="1:10" x14ac:dyDescent="0.3">
      <c r="A68" s="16" t="s">
        <v>82</v>
      </c>
      <c r="B68" s="7" t="s">
        <v>126</v>
      </c>
      <c r="C68" s="83">
        <v>160</v>
      </c>
      <c r="D68" s="83">
        <v>160</v>
      </c>
      <c r="E68" s="83">
        <v>160</v>
      </c>
      <c r="F68" s="3" t="s">
        <v>18</v>
      </c>
      <c r="G68" s="3" t="s">
        <v>14</v>
      </c>
      <c r="H68" s="3" t="s">
        <v>120</v>
      </c>
      <c r="I68">
        <v>10</v>
      </c>
      <c r="J68" s="83">
        <f>75</f>
        <v>75</v>
      </c>
    </row>
    <row r="69" spans="1:10" x14ac:dyDescent="0.3">
      <c r="A69" s="16" t="s">
        <v>43</v>
      </c>
      <c r="B69" s="7" t="s">
        <v>127</v>
      </c>
      <c r="C69" s="83">
        <v>145</v>
      </c>
      <c r="D69" s="83">
        <v>145</v>
      </c>
      <c r="E69" s="2">
        <f t="shared" si="0"/>
        <v>145</v>
      </c>
      <c r="F69" s="3" t="s">
        <v>73</v>
      </c>
      <c r="G69" s="3" t="s">
        <v>14</v>
      </c>
      <c r="H69" s="5" t="s">
        <v>74</v>
      </c>
      <c r="I69">
        <v>10</v>
      </c>
      <c r="J69" s="83">
        <f>60</f>
        <v>60</v>
      </c>
    </row>
    <row r="70" spans="1:10" x14ac:dyDescent="0.3">
      <c r="A70" s="16" t="s">
        <v>43</v>
      </c>
      <c r="B70" s="7" t="s">
        <v>128</v>
      </c>
      <c r="C70" s="83">
        <v>145</v>
      </c>
      <c r="D70" s="83">
        <v>145</v>
      </c>
      <c r="E70" s="2">
        <f t="shared" si="0"/>
        <v>145</v>
      </c>
      <c r="F70" s="3" t="s">
        <v>73</v>
      </c>
      <c r="G70" s="3" t="s">
        <v>14</v>
      </c>
      <c r="H70" s="5" t="s">
        <v>74</v>
      </c>
      <c r="I70">
        <v>10</v>
      </c>
      <c r="J70" s="83">
        <f>60</f>
        <v>60</v>
      </c>
    </row>
    <row r="71" spans="1:10" x14ac:dyDescent="0.3">
      <c r="A71" s="30"/>
      <c r="B71" s="31"/>
      <c r="C71" s="31"/>
      <c r="D71" s="32"/>
      <c r="E71" s="32"/>
      <c r="F71" s="11"/>
      <c r="G71" s="11"/>
      <c r="H71" t="s">
        <v>129</v>
      </c>
    </row>
    <row r="72" spans="1:10" x14ac:dyDescent="0.3">
      <c r="A72" s="33"/>
      <c r="B72" s="31"/>
      <c r="C72" s="31"/>
      <c r="D72" s="9"/>
      <c r="E72" s="9"/>
      <c r="F72" s="10"/>
      <c r="G72" s="11"/>
    </row>
    <row r="73" spans="1:10" x14ac:dyDescent="0.3">
      <c r="A73" s="14"/>
      <c r="B73" s="13"/>
      <c r="C73" s="13"/>
      <c r="D73" s="12"/>
      <c r="E73" s="12"/>
      <c r="F73" s="12"/>
      <c r="G73" s="26"/>
    </row>
    <row r="74" spans="1:10" x14ac:dyDescent="0.3">
      <c r="A74" s="14"/>
      <c r="B74" s="13"/>
      <c r="C74" s="13"/>
      <c r="D74" s="12"/>
      <c r="E74" s="12"/>
      <c r="F74" s="12"/>
      <c r="G74" s="26"/>
      <c r="H74" s="25"/>
    </row>
    <row r="75" spans="1:10" x14ac:dyDescent="0.3">
      <c r="A75" s="14"/>
      <c r="B75" s="13"/>
      <c r="C75" s="13"/>
      <c r="D75" s="12"/>
      <c r="E75" s="12"/>
      <c r="F75" s="12"/>
      <c r="G75" s="26"/>
      <c r="H75" s="25"/>
    </row>
    <row r="76" spans="1:10" x14ac:dyDescent="0.3">
      <c r="A76" s="14"/>
      <c r="B76" s="13"/>
      <c r="C76" s="13"/>
      <c r="D76" s="12"/>
      <c r="E76" s="12"/>
      <c r="F76" s="12"/>
      <c r="G76" s="26"/>
      <c r="H76" s="25"/>
    </row>
    <row r="77" spans="1:10" x14ac:dyDescent="0.3">
      <c r="A77" s="14"/>
      <c r="B77" s="13"/>
      <c r="C77" s="13"/>
      <c r="D77" s="12"/>
      <c r="E77" s="12"/>
      <c r="F77" s="12"/>
      <c r="G77" s="26"/>
      <c r="H77" s="25"/>
    </row>
    <row r="78" spans="1:10" x14ac:dyDescent="0.3">
      <c r="B78" s="22"/>
      <c r="C78" s="22"/>
      <c r="F78" s="24"/>
      <c r="G78" s="24"/>
    </row>
    <row r="79" spans="1:10" x14ac:dyDescent="0.3">
      <c r="A79" s="103"/>
      <c r="B79" s="104"/>
      <c r="C79" s="104"/>
      <c r="D79" s="105"/>
      <c r="E79" s="105"/>
      <c r="F79" s="24"/>
      <c r="G79" s="24"/>
    </row>
    <row r="80" spans="1:10" x14ac:dyDescent="0.3">
      <c r="A80" s="106"/>
      <c r="B80" s="104"/>
      <c r="C80" s="104"/>
      <c r="D80" s="105"/>
      <c r="E80" s="105"/>
    </row>
    <row r="81" spans="1:7" x14ac:dyDescent="0.3">
      <c r="A81" s="106"/>
      <c r="B81" s="104"/>
      <c r="C81" s="104"/>
      <c r="D81" s="105"/>
      <c r="E81" s="105"/>
    </row>
    <row r="82" spans="1:7" x14ac:dyDescent="0.3">
      <c r="A82" s="106"/>
      <c r="B82" s="105"/>
      <c r="C82" s="105"/>
      <c r="D82" s="105"/>
      <c r="E82" s="105"/>
    </row>
    <row r="83" spans="1:7" x14ac:dyDescent="0.3">
      <c r="A83" s="106"/>
      <c r="B83" s="105"/>
      <c r="C83" s="105"/>
      <c r="D83" s="105"/>
      <c r="E83" s="105"/>
    </row>
    <row r="84" spans="1:7" x14ac:dyDescent="0.3">
      <c r="A84" s="103"/>
      <c r="B84" s="105"/>
      <c r="C84" s="105"/>
      <c r="D84" s="105"/>
      <c r="E84" s="107"/>
    </row>
    <row r="85" spans="1:7" x14ac:dyDescent="0.3">
      <c r="A85" s="108"/>
      <c r="B85" s="109"/>
      <c r="C85" s="109"/>
      <c r="D85" s="109"/>
      <c r="E85" s="109"/>
      <c r="F85" s="24"/>
      <c r="G85" s="24"/>
    </row>
  </sheetData>
  <autoFilter ref="A12:H77"/>
  <mergeCells count="1">
    <mergeCell ref="A11:H11"/>
  </mergeCells>
  <pageMargins left="0" right="0" top="0" bottom="0" header="0.31496062992125984" footer="0.31496062992125984"/>
  <pageSetup paperSize="9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7"/>
  <sheetViews>
    <sheetView zoomScale="85" zoomScaleNormal="85" workbookViewId="0">
      <selection activeCell="A16" sqref="A16"/>
    </sheetView>
  </sheetViews>
  <sheetFormatPr baseColWidth="10" defaultColWidth="11.44140625" defaultRowHeight="14.4" x14ac:dyDescent="0.3"/>
  <cols>
    <col min="1" max="1" width="11" customWidth="1"/>
    <col min="2" max="2" width="17.88671875" bestFit="1" customWidth="1"/>
    <col min="3" max="3" width="12.109375" customWidth="1"/>
    <col min="4" max="4" width="22" customWidth="1"/>
    <col min="5" max="5" width="23.6640625" bestFit="1" customWidth="1"/>
    <col min="6" max="6" width="25.88671875" bestFit="1" customWidth="1"/>
    <col min="7" max="7" width="16.6640625" bestFit="1" customWidth="1"/>
    <col min="8" max="8" width="14.109375" customWidth="1"/>
  </cols>
  <sheetData>
    <row r="8" spans="1:8" ht="15" customHeight="1" x14ac:dyDescent="0.3">
      <c r="A8" s="34"/>
      <c r="B8" s="34"/>
      <c r="C8" s="34"/>
      <c r="D8" s="34"/>
      <c r="E8" s="34"/>
      <c r="F8" s="34"/>
      <c r="G8" s="34"/>
      <c r="H8" s="34"/>
    </row>
    <row r="9" spans="1:8" ht="15" customHeight="1" x14ac:dyDescent="0.3">
      <c r="A9" s="34"/>
      <c r="B9" s="34"/>
      <c r="C9" s="34"/>
      <c r="D9" s="34"/>
      <c r="E9" s="34"/>
      <c r="F9" s="34"/>
      <c r="G9" s="34"/>
      <c r="H9" s="34"/>
    </row>
    <row r="10" spans="1:8" ht="15" customHeight="1" x14ac:dyDescent="0.3">
      <c r="A10" s="34"/>
      <c r="B10" s="34"/>
      <c r="C10" s="34"/>
      <c r="D10" s="34"/>
      <c r="E10" s="34"/>
      <c r="F10" s="34"/>
      <c r="G10" s="34"/>
      <c r="H10" s="34"/>
    </row>
    <row r="11" spans="1:8" ht="15" customHeight="1" x14ac:dyDescent="0.3">
      <c r="A11" s="34"/>
      <c r="B11" s="34"/>
      <c r="C11" s="34"/>
      <c r="D11" s="34"/>
      <c r="E11" s="34"/>
      <c r="F11" s="34"/>
      <c r="G11" s="34"/>
      <c r="H11" s="34"/>
    </row>
    <row r="12" spans="1:8" ht="15" customHeight="1" x14ac:dyDescent="0.3">
      <c r="A12" s="34"/>
      <c r="B12" s="34"/>
      <c r="C12" s="34"/>
      <c r="D12" s="34"/>
      <c r="E12" s="34"/>
      <c r="F12" s="34"/>
      <c r="G12" s="34"/>
      <c r="H12" s="34"/>
    </row>
    <row r="13" spans="1:8" ht="19.8" x14ac:dyDescent="0.3">
      <c r="A13" s="34"/>
      <c r="B13" s="34"/>
      <c r="C13" s="34"/>
      <c r="D13" s="34"/>
      <c r="E13" s="34"/>
      <c r="F13" s="34"/>
      <c r="G13" s="34"/>
      <c r="H13" s="34"/>
    </row>
    <row r="14" spans="1:8" s="36" customFormat="1" ht="29.4" x14ac:dyDescent="0.3">
      <c r="A14" s="126" t="s">
        <v>130</v>
      </c>
      <c r="B14" s="125"/>
      <c r="C14" s="125"/>
      <c r="D14" s="125"/>
      <c r="E14" s="125"/>
      <c r="F14" s="125"/>
      <c r="G14" s="125"/>
      <c r="H14" s="125"/>
    </row>
    <row r="15" spans="1:8" s="36" customFormat="1" x14ac:dyDescent="0.3">
      <c r="A15" s="110" t="s">
        <v>1</v>
      </c>
      <c r="B15" s="111" t="s">
        <v>2</v>
      </c>
      <c r="C15" s="112" t="s">
        <v>3</v>
      </c>
      <c r="D15" s="112" t="s">
        <v>131</v>
      </c>
      <c r="E15" s="112" t="s">
        <v>132</v>
      </c>
      <c r="F15" s="110" t="s">
        <v>6</v>
      </c>
      <c r="G15" s="110" t="s">
        <v>7</v>
      </c>
      <c r="H15" s="113" t="s">
        <v>8</v>
      </c>
    </row>
    <row r="16" spans="1:8" x14ac:dyDescent="0.3">
      <c r="A16" s="37" t="s">
        <v>133</v>
      </c>
      <c r="B16" s="38" t="s">
        <v>134</v>
      </c>
      <c r="C16" s="39">
        <f>D16</f>
        <v>155</v>
      </c>
      <c r="D16" s="39">
        <v>155</v>
      </c>
      <c r="E16" s="39">
        <f>D16</f>
        <v>155</v>
      </c>
      <c r="F16" s="40" t="s">
        <v>135</v>
      </c>
      <c r="G16" s="40" t="s">
        <v>136</v>
      </c>
      <c r="H16" s="40" t="s">
        <v>137</v>
      </c>
    </row>
    <row r="17" spans="1:8" x14ac:dyDescent="0.3">
      <c r="A17" s="37" t="s">
        <v>138</v>
      </c>
      <c r="B17" s="43" t="s">
        <v>139</v>
      </c>
      <c r="C17" s="44">
        <f>D17</f>
        <v>105</v>
      </c>
      <c r="D17" s="44">
        <v>105</v>
      </c>
      <c r="E17" s="44">
        <f t="shared" ref="E17:E25" si="0">D17</f>
        <v>105</v>
      </c>
      <c r="F17" s="45" t="s">
        <v>140</v>
      </c>
      <c r="G17" s="40" t="s">
        <v>14</v>
      </c>
      <c r="H17" s="40" t="s">
        <v>141</v>
      </c>
    </row>
    <row r="18" spans="1:8" x14ac:dyDescent="0.3">
      <c r="A18" s="37" t="s">
        <v>142</v>
      </c>
      <c r="B18" s="43" t="s">
        <v>143</v>
      </c>
      <c r="C18" s="44">
        <f t="shared" ref="C18:C19" si="1">D18</f>
        <v>110</v>
      </c>
      <c r="D18" s="44">
        <v>110</v>
      </c>
      <c r="E18" s="44">
        <f t="shared" si="0"/>
        <v>110</v>
      </c>
      <c r="F18" s="45" t="s">
        <v>250</v>
      </c>
      <c r="G18" s="40" t="s">
        <v>14</v>
      </c>
      <c r="H18" s="40" t="s">
        <v>144</v>
      </c>
    </row>
    <row r="19" spans="1:8" x14ac:dyDescent="0.3">
      <c r="A19" s="37" t="s">
        <v>142</v>
      </c>
      <c r="B19" s="38" t="s">
        <v>145</v>
      </c>
      <c r="C19" s="41">
        <f t="shared" si="1"/>
        <v>110</v>
      </c>
      <c r="D19" s="41">
        <v>110</v>
      </c>
      <c r="E19" s="41">
        <f t="shared" si="0"/>
        <v>110</v>
      </c>
      <c r="F19" s="40" t="s">
        <v>146</v>
      </c>
      <c r="G19" s="40" t="s">
        <v>14</v>
      </c>
      <c r="H19" s="40" t="s">
        <v>46</v>
      </c>
    </row>
    <row r="20" spans="1:8" x14ac:dyDescent="0.3">
      <c r="A20" s="37" t="s">
        <v>147</v>
      </c>
      <c r="B20" s="38" t="s">
        <v>148</v>
      </c>
      <c r="C20" s="39">
        <f t="shared" ref="C20:C30" si="2">D20</f>
        <v>160</v>
      </c>
      <c r="D20" s="85">
        <v>160</v>
      </c>
      <c r="E20" s="39">
        <f t="shared" si="0"/>
        <v>160</v>
      </c>
      <c r="F20" s="40" t="s">
        <v>135</v>
      </c>
      <c r="G20" s="40" t="s">
        <v>136</v>
      </c>
      <c r="H20" s="40" t="s">
        <v>149</v>
      </c>
    </row>
    <row r="21" spans="1:8" x14ac:dyDescent="0.3">
      <c r="A21" s="16" t="s">
        <v>150</v>
      </c>
      <c r="B21" s="38" t="s">
        <v>55</v>
      </c>
      <c r="C21" s="2">
        <f t="shared" si="2"/>
        <v>200</v>
      </c>
      <c r="D21" s="39">
        <v>200</v>
      </c>
      <c r="E21" s="39">
        <f>D21</f>
        <v>200</v>
      </c>
      <c r="F21" s="2" t="s">
        <v>151</v>
      </c>
      <c r="G21" s="3" t="s">
        <v>14</v>
      </c>
      <c r="H21" s="3" t="s">
        <v>152</v>
      </c>
    </row>
    <row r="22" spans="1:8" x14ac:dyDescent="0.3">
      <c r="A22" s="37" t="s">
        <v>153</v>
      </c>
      <c r="B22" s="38" t="s">
        <v>154</v>
      </c>
      <c r="C22" s="39">
        <v>130</v>
      </c>
      <c r="D22" s="39">
        <v>130</v>
      </c>
      <c r="E22" s="39">
        <f t="shared" si="0"/>
        <v>130</v>
      </c>
      <c r="F22" s="40" t="s">
        <v>155</v>
      </c>
      <c r="G22" s="40" t="s">
        <v>14</v>
      </c>
      <c r="H22" s="40" t="s">
        <v>100</v>
      </c>
    </row>
    <row r="23" spans="1:8" x14ac:dyDescent="0.3">
      <c r="A23" s="37" t="s">
        <v>156</v>
      </c>
      <c r="B23" s="43" t="s">
        <v>157</v>
      </c>
      <c r="C23" s="46">
        <v>110</v>
      </c>
      <c r="D23" s="46">
        <v>110</v>
      </c>
      <c r="E23" s="44">
        <f t="shared" si="0"/>
        <v>110</v>
      </c>
      <c r="F23" s="45" t="s">
        <v>33</v>
      </c>
      <c r="G23" s="40" t="s">
        <v>14</v>
      </c>
      <c r="H23" s="40" t="s">
        <v>239</v>
      </c>
    </row>
    <row r="24" spans="1:8" x14ac:dyDescent="0.3">
      <c r="A24" s="37" t="s">
        <v>159</v>
      </c>
      <c r="B24" s="38" t="s">
        <v>160</v>
      </c>
      <c r="C24" s="39">
        <f t="shared" si="2"/>
        <v>165</v>
      </c>
      <c r="D24" s="39">
        <v>165</v>
      </c>
      <c r="E24" s="39">
        <f t="shared" si="0"/>
        <v>165</v>
      </c>
      <c r="F24" s="2" t="s">
        <v>151</v>
      </c>
      <c r="G24" s="40" t="s">
        <v>14</v>
      </c>
      <c r="H24" s="40" t="s">
        <v>74</v>
      </c>
    </row>
    <row r="25" spans="1:8" x14ac:dyDescent="0.3">
      <c r="A25" s="37" t="s">
        <v>161</v>
      </c>
      <c r="B25" s="43" t="s">
        <v>162</v>
      </c>
      <c r="C25" s="44">
        <f t="shared" si="2"/>
        <v>105</v>
      </c>
      <c r="D25" s="44">
        <v>105</v>
      </c>
      <c r="E25" s="44">
        <f t="shared" si="0"/>
        <v>105</v>
      </c>
      <c r="F25" s="45" t="s">
        <v>140</v>
      </c>
      <c r="G25" s="40" t="s">
        <v>14</v>
      </c>
      <c r="H25" s="40" t="s">
        <v>163</v>
      </c>
    </row>
    <row r="26" spans="1:8" x14ac:dyDescent="0.3">
      <c r="A26" s="37" t="s">
        <v>142</v>
      </c>
      <c r="B26" s="38" t="s">
        <v>164</v>
      </c>
      <c r="C26" s="41">
        <f t="shared" si="2"/>
        <v>140</v>
      </c>
      <c r="D26" s="41">
        <v>140</v>
      </c>
      <c r="E26" s="41">
        <f t="shared" ref="E26:E39" si="3">D26</f>
        <v>140</v>
      </c>
      <c r="F26" s="40" t="s">
        <v>146</v>
      </c>
      <c r="G26" s="40" t="s">
        <v>14</v>
      </c>
      <c r="H26" s="40" t="s">
        <v>46</v>
      </c>
    </row>
    <row r="27" spans="1:8" x14ac:dyDescent="0.3">
      <c r="A27" s="37" t="s">
        <v>165</v>
      </c>
      <c r="B27" s="38" t="s">
        <v>166</v>
      </c>
      <c r="C27" s="42">
        <f t="shared" si="2"/>
        <v>140</v>
      </c>
      <c r="D27" s="42">
        <v>140</v>
      </c>
      <c r="E27" s="41">
        <f t="shared" si="3"/>
        <v>140</v>
      </c>
      <c r="F27" s="40" t="s">
        <v>155</v>
      </c>
      <c r="G27" s="40" t="s">
        <v>14</v>
      </c>
      <c r="H27" s="40" t="s">
        <v>167</v>
      </c>
    </row>
    <row r="28" spans="1:8" x14ac:dyDescent="0.3">
      <c r="A28" s="37" t="s">
        <v>168</v>
      </c>
      <c r="B28" s="38" t="s">
        <v>169</v>
      </c>
      <c r="C28" s="42">
        <f t="shared" si="2"/>
        <v>140</v>
      </c>
      <c r="D28" s="42">
        <v>140</v>
      </c>
      <c r="E28" s="41">
        <f t="shared" si="3"/>
        <v>140</v>
      </c>
      <c r="F28" s="40" t="s">
        <v>170</v>
      </c>
      <c r="G28" s="40" t="s">
        <v>14</v>
      </c>
      <c r="H28" s="40" t="s">
        <v>158</v>
      </c>
    </row>
    <row r="29" spans="1:8" x14ac:dyDescent="0.3">
      <c r="A29" s="37" t="s">
        <v>171</v>
      </c>
      <c r="B29" s="43" t="s">
        <v>172</v>
      </c>
      <c r="C29" s="44">
        <f t="shared" si="2"/>
        <v>105</v>
      </c>
      <c r="D29" s="44">
        <v>105</v>
      </c>
      <c r="E29" s="44">
        <f t="shared" si="3"/>
        <v>105</v>
      </c>
      <c r="F29" s="45" t="s">
        <v>173</v>
      </c>
      <c r="G29" s="40" t="s">
        <v>14</v>
      </c>
      <c r="H29" s="40" t="s">
        <v>174</v>
      </c>
    </row>
    <row r="30" spans="1:8" x14ac:dyDescent="0.3">
      <c r="A30" s="37" t="s">
        <v>165</v>
      </c>
      <c r="B30" s="38" t="s">
        <v>175</v>
      </c>
      <c r="C30" s="42">
        <f t="shared" si="2"/>
        <v>140</v>
      </c>
      <c r="D30" s="42">
        <v>140</v>
      </c>
      <c r="E30" s="41">
        <f t="shared" si="3"/>
        <v>140</v>
      </c>
      <c r="F30" s="40" t="s">
        <v>135</v>
      </c>
      <c r="G30" s="40" t="s">
        <v>14</v>
      </c>
      <c r="H30" s="40" t="s">
        <v>176</v>
      </c>
    </row>
    <row r="31" spans="1:8" x14ac:dyDescent="0.3">
      <c r="A31" s="37" t="s">
        <v>142</v>
      </c>
      <c r="B31" s="38" t="s">
        <v>177</v>
      </c>
      <c r="C31" s="41">
        <f t="shared" ref="C31" si="4">D31</f>
        <v>120</v>
      </c>
      <c r="D31" s="41">
        <v>120</v>
      </c>
      <c r="E31" s="41">
        <f t="shared" si="3"/>
        <v>120</v>
      </c>
      <c r="F31" s="40" t="s">
        <v>146</v>
      </c>
      <c r="G31" s="40" t="s">
        <v>14</v>
      </c>
      <c r="H31" s="40" t="s">
        <v>46</v>
      </c>
    </row>
    <row r="32" spans="1:8" x14ac:dyDescent="0.3">
      <c r="A32" s="37" t="s">
        <v>165</v>
      </c>
      <c r="B32" s="38" t="s">
        <v>178</v>
      </c>
      <c r="C32" s="42">
        <f t="shared" ref="C32:C38" si="5">D32</f>
        <v>140</v>
      </c>
      <c r="D32" s="42">
        <v>140</v>
      </c>
      <c r="E32" s="41">
        <f t="shared" si="3"/>
        <v>140</v>
      </c>
      <c r="F32" s="40" t="s">
        <v>135</v>
      </c>
      <c r="G32" s="40" t="s">
        <v>14</v>
      </c>
      <c r="H32" s="40" t="s">
        <v>176</v>
      </c>
    </row>
    <row r="33" spans="1:8" x14ac:dyDescent="0.3">
      <c r="A33" s="37" t="s">
        <v>165</v>
      </c>
      <c r="B33" s="38" t="s">
        <v>179</v>
      </c>
      <c r="C33" s="42">
        <f t="shared" si="5"/>
        <v>140</v>
      </c>
      <c r="D33" s="42">
        <v>140</v>
      </c>
      <c r="E33" s="41">
        <f t="shared" si="3"/>
        <v>140</v>
      </c>
      <c r="F33" s="40" t="s">
        <v>155</v>
      </c>
      <c r="G33" s="40" t="s">
        <v>14</v>
      </c>
      <c r="H33" s="40" t="s">
        <v>167</v>
      </c>
    </row>
    <row r="34" spans="1:8" x14ac:dyDescent="0.3">
      <c r="A34" s="37" t="s">
        <v>180</v>
      </c>
      <c r="B34" s="38" t="s">
        <v>181</v>
      </c>
      <c r="C34" s="39">
        <f t="shared" si="5"/>
        <v>190</v>
      </c>
      <c r="D34" s="85">
        <v>190</v>
      </c>
      <c r="E34" s="39">
        <f t="shared" si="3"/>
        <v>190</v>
      </c>
      <c r="F34" s="40" t="s">
        <v>135</v>
      </c>
      <c r="G34" s="40" t="s">
        <v>136</v>
      </c>
      <c r="H34" s="40" t="s">
        <v>74</v>
      </c>
    </row>
    <row r="35" spans="1:8" x14ac:dyDescent="0.3">
      <c r="A35" s="37" t="s">
        <v>182</v>
      </c>
      <c r="B35" s="43" t="s">
        <v>183</v>
      </c>
      <c r="C35" s="44">
        <f t="shared" si="5"/>
        <v>105</v>
      </c>
      <c r="D35" s="44">
        <v>105</v>
      </c>
      <c r="E35" s="44">
        <f t="shared" si="3"/>
        <v>105</v>
      </c>
      <c r="F35" s="45" t="s">
        <v>140</v>
      </c>
      <c r="G35" s="40" t="s">
        <v>14</v>
      </c>
      <c r="H35" s="40" t="s">
        <v>141</v>
      </c>
    </row>
    <row r="36" spans="1:8" x14ac:dyDescent="0.3">
      <c r="A36" s="37" t="s">
        <v>142</v>
      </c>
      <c r="B36" s="38" t="s">
        <v>184</v>
      </c>
      <c r="C36" s="41">
        <v>120</v>
      </c>
      <c r="D36" s="41">
        <v>120</v>
      </c>
      <c r="E36" s="41">
        <f t="shared" si="3"/>
        <v>120</v>
      </c>
      <c r="F36" s="40" t="s">
        <v>146</v>
      </c>
      <c r="G36" s="40" t="s">
        <v>14</v>
      </c>
      <c r="H36" s="40" t="s">
        <v>46</v>
      </c>
    </row>
    <row r="37" spans="1:8" x14ac:dyDescent="0.3">
      <c r="A37" s="37" t="s">
        <v>142</v>
      </c>
      <c r="B37" s="38" t="s">
        <v>185</v>
      </c>
      <c r="C37" s="41">
        <v>140</v>
      </c>
      <c r="D37" s="41">
        <v>140</v>
      </c>
      <c r="E37" s="41">
        <f t="shared" si="3"/>
        <v>140</v>
      </c>
      <c r="F37" s="40" t="s">
        <v>146</v>
      </c>
      <c r="G37" s="40" t="s">
        <v>14</v>
      </c>
      <c r="H37" s="40" t="s">
        <v>186</v>
      </c>
    </row>
    <row r="38" spans="1:8" x14ac:dyDescent="0.3">
      <c r="A38" s="37" t="s">
        <v>165</v>
      </c>
      <c r="B38" s="38" t="s">
        <v>187</v>
      </c>
      <c r="C38" s="42">
        <f t="shared" si="5"/>
        <v>140</v>
      </c>
      <c r="D38" s="42">
        <v>140</v>
      </c>
      <c r="E38" s="41">
        <f t="shared" si="3"/>
        <v>140</v>
      </c>
      <c r="F38" s="40" t="s">
        <v>135</v>
      </c>
      <c r="G38" s="40" t="s">
        <v>14</v>
      </c>
      <c r="H38" s="40" t="s">
        <v>176</v>
      </c>
    </row>
    <row r="39" spans="1:8" x14ac:dyDescent="0.3">
      <c r="A39" s="37" t="s">
        <v>142</v>
      </c>
      <c r="B39" s="43" t="s">
        <v>188</v>
      </c>
      <c r="C39" s="44">
        <f t="shared" ref="C39" si="6">D39</f>
        <v>110</v>
      </c>
      <c r="D39" s="44">
        <v>110</v>
      </c>
      <c r="E39" s="44">
        <f t="shared" si="3"/>
        <v>110</v>
      </c>
      <c r="F39" s="45" t="s">
        <v>250</v>
      </c>
      <c r="G39" s="40" t="s">
        <v>14</v>
      </c>
      <c r="H39" s="40" t="s">
        <v>78</v>
      </c>
    </row>
    <row r="40" spans="1:8" x14ac:dyDescent="0.3">
      <c r="A40" s="47"/>
      <c r="B40" s="47"/>
      <c r="C40" s="47"/>
      <c r="D40" s="47"/>
      <c r="E40" s="47"/>
      <c r="F40" s="25"/>
      <c r="G40" s="25"/>
      <c r="H40" s="25"/>
    </row>
    <row r="41" spans="1:8" x14ac:dyDescent="0.3">
      <c r="A41" s="49"/>
      <c r="B41" s="50"/>
      <c r="C41" s="50"/>
      <c r="D41" s="51"/>
      <c r="E41" s="51"/>
      <c r="F41" s="10"/>
      <c r="G41" s="11"/>
      <c r="H41" s="11"/>
    </row>
    <row r="42" spans="1:8" x14ac:dyDescent="0.3">
      <c r="A42" s="48"/>
      <c r="B42" s="48"/>
      <c r="C42" s="48"/>
      <c r="D42" s="48"/>
      <c r="E42" s="48"/>
      <c r="F42" s="10"/>
      <c r="G42" s="11"/>
      <c r="H42" s="11"/>
    </row>
    <row r="43" spans="1:8" x14ac:dyDescent="0.3">
      <c r="A43" s="14"/>
      <c r="B43" s="13"/>
      <c r="C43" s="13"/>
      <c r="D43" s="12"/>
      <c r="E43" s="12"/>
      <c r="F43" s="12"/>
      <c r="G43" s="26"/>
      <c r="H43" s="26"/>
    </row>
    <row r="44" spans="1:8" x14ac:dyDescent="0.3">
      <c r="A44" s="14"/>
      <c r="B44" s="13"/>
      <c r="C44" s="13"/>
      <c r="D44" s="12"/>
      <c r="E44" s="12"/>
      <c r="F44" s="12"/>
      <c r="G44" s="26"/>
      <c r="H44" s="26"/>
    </row>
    <row r="45" spans="1:8" x14ac:dyDescent="0.3">
      <c r="A45" s="14"/>
      <c r="B45" s="13"/>
      <c r="C45" s="13"/>
      <c r="D45" s="12"/>
      <c r="E45" s="12"/>
      <c r="F45" s="12"/>
      <c r="G45" s="26"/>
      <c r="H45" s="26"/>
    </row>
    <row r="46" spans="1:8" x14ac:dyDescent="0.3">
      <c r="A46" s="14"/>
      <c r="B46" s="13"/>
      <c r="C46" s="13"/>
      <c r="D46" s="12"/>
      <c r="E46" s="12"/>
      <c r="F46" s="12"/>
      <c r="G46" s="26"/>
      <c r="H46" s="26"/>
    </row>
    <row r="47" spans="1:8" x14ac:dyDescent="0.3">
      <c r="A47" s="14"/>
      <c r="B47" s="13"/>
      <c r="C47" s="13"/>
      <c r="D47" s="12"/>
      <c r="E47" s="12"/>
      <c r="F47" s="12"/>
      <c r="G47" s="26"/>
      <c r="H47" s="26"/>
    </row>
  </sheetData>
  <autoFilter ref="A15:H39"/>
  <mergeCells count="1">
    <mergeCell ref="A14:H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K73"/>
  <sheetViews>
    <sheetView workbookViewId="0">
      <selection activeCell="A16" sqref="A16"/>
    </sheetView>
  </sheetViews>
  <sheetFormatPr baseColWidth="10" defaultColWidth="11.44140625" defaultRowHeight="14.4" x14ac:dyDescent="0.3"/>
  <cols>
    <col min="1" max="1" width="16.44140625" style="52" customWidth="1"/>
    <col min="2" max="3" width="15.33203125" customWidth="1"/>
    <col min="4" max="4" width="21.5546875" customWidth="1"/>
    <col min="5" max="5" width="24" style="35" customWidth="1"/>
    <col min="6" max="6" width="16.6640625" bestFit="1" customWidth="1"/>
    <col min="7" max="7" width="13.88671875" customWidth="1"/>
    <col min="8" max="10" width="11.44140625" hidden="1" customWidth="1"/>
    <col min="11" max="11" width="31.88671875" hidden="1" customWidth="1"/>
    <col min="12" max="12" width="5.5546875" customWidth="1"/>
  </cols>
  <sheetData>
    <row r="8" spans="1:11" ht="15" customHeight="1" x14ac:dyDescent="0.3">
      <c r="A8" s="53"/>
      <c r="B8" s="34"/>
      <c r="C8" s="34"/>
      <c r="D8" s="34"/>
      <c r="E8" s="54"/>
      <c r="F8" s="34"/>
      <c r="G8" s="34"/>
    </row>
    <row r="9" spans="1:11" ht="15" customHeight="1" x14ac:dyDescent="0.3">
      <c r="A9" s="53"/>
      <c r="B9" s="34"/>
      <c r="C9" s="34"/>
      <c r="D9" s="34"/>
      <c r="E9" s="54"/>
      <c r="F9" s="34"/>
      <c r="G9" s="34"/>
    </row>
    <row r="10" spans="1:11" ht="15" customHeight="1" x14ac:dyDescent="0.3">
      <c r="A10" s="53"/>
      <c r="B10" s="34"/>
      <c r="C10" s="34"/>
      <c r="D10" s="34"/>
      <c r="E10" s="54"/>
      <c r="F10" s="34"/>
      <c r="G10" s="34"/>
    </row>
    <row r="11" spans="1:11" ht="15" customHeight="1" x14ac:dyDescent="0.3">
      <c r="A11" s="53"/>
      <c r="B11" s="34"/>
      <c r="C11" s="34"/>
      <c r="D11" s="34"/>
      <c r="E11" s="54"/>
      <c r="F11" s="34"/>
      <c r="G11" s="34"/>
    </row>
    <row r="12" spans="1:11" ht="19.8" x14ac:dyDescent="0.3">
      <c r="A12" s="53"/>
      <c r="B12" s="34"/>
      <c r="C12" s="34"/>
      <c r="D12" s="34"/>
      <c r="E12" s="54"/>
      <c r="F12" s="34"/>
      <c r="G12" s="34"/>
    </row>
    <row r="13" spans="1:11" x14ac:dyDescent="0.3">
      <c r="A13" s="55"/>
      <c r="B13" s="56"/>
      <c r="C13" s="56"/>
      <c r="D13" s="56"/>
      <c r="E13" s="56"/>
      <c r="F13" s="56"/>
      <c r="G13" s="56"/>
    </row>
    <row r="14" spans="1:11" s="36" customFormat="1" ht="29.4" x14ac:dyDescent="0.3">
      <c r="A14" s="126" t="s">
        <v>189</v>
      </c>
      <c r="B14" s="125"/>
      <c r="C14" s="125"/>
      <c r="D14" s="125"/>
      <c r="E14" s="125"/>
      <c r="F14" s="125"/>
      <c r="G14" s="125"/>
    </row>
    <row r="15" spans="1:11" s="36" customFormat="1" x14ac:dyDescent="0.3">
      <c r="A15" s="114" t="s">
        <v>1</v>
      </c>
      <c r="B15" s="113" t="s">
        <v>2</v>
      </c>
      <c r="C15" s="101" t="s">
        <v>3</v>
      </c>
      <c r="D15" s="101" t="s">
        <v>132</v>
      </c>
      <c r="E15" s="113" t="s">
        <v>6</v>
      </c>
      <c r="F15" s="113" t="s">
        <v>7</v>
      </c>
      <c r="G15" s="113" t="s">
        <v>8</v>
      </c>
      <c r="K15" s="15" t="s">
        <v>190</v>
      </c>
    </row>
    <row r="16" spans="1:11" s="36" customFormat="1" x14ac:dyDescent="0.3">
      <c r="A16" s="57" t="s">
        <v>191</v>
      </c>
      <c r="B16" s="60" t="s">
        <v>192</v>
      </c>
      <c r="C16" s="61">
        <f t="shared" ref="C16" si="0">D16</f>
        <v>140</v>
      </c>
      <c r="D16" s="61">
        <v>140</v>
      </c>
      <c r="E16" s="87" t="s">
        <v>193</v>
      </c>
      <c r="F16" s="62" t="s">
        <v>14</v>
      </c>
      <c r="G16" s="62" t="s">
        <v>194</v>
      </c>
      <c r="K16" s="58">
        <v>280</v>
      </c>
    </row>
    <row r="17" spans="1:11" x14ac:dyDescent="0.3">
      <c r="A17" s="57" t="s">
        <v>195</v>
      </c>
      <c r="B17" s="60" t="s">
        <v>196</v>
      </c>
      <c r="C17" s="93">
        <v>170</v>
      </c>
      <c r="D17" s="93">
        <v>170</v>
      </c>
      <c r="E17" s="87" t="s">
        <v>197</v>
      </c>
      <c r="F17" s="62" t="s">
        <v>198</v>
      </c>
      <c r="G17" s="62" t="s">
        <v>74</v>
      </c>
      <c r="K17" s="58">
        <v>360</v>
      </c>
    </row>
    <row r="18" spans="1:11" x14ac:dyDescent="0.3">
      <c r="A18" s="57" t="s">
        <v>199</v>
      </c>
      <c r="B18" s="88" t="s">
        <v>200</v>
      </c>
      <c r="C18" s="92">
        <v>330</v>
      </c>
      <c r="D18" s="92">
        <v>330</v>
      </c>
      <c r="E18" s="62" t="s">
        <v>201</v>
      </c>
      <c r="F18" s="62" t="s">
        <v>202</v>
      </c>
      <c r="G18" s="62" t="s">
        <v>93</v>
      </c>
      <c r="K18" s="59">
        <v>390</v>
      </c>
    </row>
    <row r="19" spans="1:11" x14ac:dyDescent="0.3">
      <c r="A19" s="57" t="s">
        <v>203</v>
      </c>
      <c r="B19" s="60" t="s">
        <v>204</v>
      </c>
      <c r="C19" s="61">
        <v>100</v>
      </c>
      <c r="D19" s="61">
        <v>100</v>
      </c>
      <c r="E19" s="87" t="s">
        <v>33</v>
      </c>
      <c r="F19" s="62" t="s">
        <v>14</v>
      </c>
      <c r="G19" s="62" t="s">
        <v>205</v>
      </c>
      <c r="K19" s="58">
        <v>250</v>
      </c>
    </row>
    <row r="20" spans="1:11" x14ac:dyDescent="0.3">
      <c r="A20" s="57" t="s">
        <v>203</v>
      </c>
      <c r="B20" s="88" t="s">
        <v>206</v>
      </c>
      <c r="C20" s="89">
        <v>115</v>
      </c>
      <c r="D20" s="89">
        <v>115</v>
      </c>
      <c r="E20" s="62" t="s">
        <v>207</v>
      </c>
      <c r="F20" s="62" t="s">
        <v>14</v>
      </c>
      <c r="G20" s="62" t="s">
        <v>208</v>
      </c>
      <c r="K20" s="59">
        <v>265</v>
      </c>
    </row>
    <row r="21" spans="1:11" x14ac:dyDescent="0.3">
      <c r="A21" s="57" t="s">
        <v>203</v>
      </c>
      <c r="B21" s="88" t="s">
        <v>209</v>
      </c>
      <c r="C21" s="89">
        <v>115</v>
      </c>
      <c r="D21" s="89">
        <v>115</v>
      </c>
      <c r="E21" s="62" t="s">
        <v>207</v>
      </c>
      <c r="F21" s="62" t="s">
        <v>14</v>
      </c>
      <c r="G21" s="62" t="s">
        <v>208</v>
      </c>
      <c r="K21" s="59">
        <v>265</v>
      </c>
    </row>
    <row r="22" spans="1:11" x14ac:dyDescent="0.3">
      <c r="A22" s="57" t="s">
        <v>203</v>
      </c>
      <c r="B22" s="88" t="s">
        <v>210</v>
      </c>
      <c r="C22" s="89">
        <v>115</v>
      </c>
      <c r="D22" s="89">
        <v>115</v>
      </c>
      <c r="E22" s="62" t="s">
        <v>207</v>
      </c>
      <c r="F22" s="62" t="s">
        <v>14</v>
      </c>
      <c r="G22" s="62" t="s">
        <v>208</v>
      </c>
      <c r="K22" s="59">
        <v>265</v>
      </c>
    </row>
    <row r="23" spans="1:11" x14ac:dyDescent="0.3">
      <c r="A23" s="57" t="s">
        <v>203</v>
      </c>
      <c r="B23" s="88" t="s">
        <v>211</v>
      </c>
      <c r="C23" s="89">
        <v>115</v>
      </c>
      <c r="D23" s="89">
        <v>115</v>
      </c>
      <c r="E23" s="62" t="s">
        <v>207</v>
      </c>
      <c r="F23" s="62" t="s">
        <v>14</v>
      </c>
      <c r="G23" s="62" t="s">
        <v>208</v>
      </c>
      <c r="K23" s="59">
        <v>265</v>
      </c>
    </row>
    <row r="24" spans="1:11" x14ac:dyDescent="0.3">
      <c r="A24" s="57" t="s">
        <v>212</v>
      </c>
      <c r="B24" s="60" t="s">
        <v>213</v>
      </c>
      <c r="C24" s="61">
        <v>50</v>
      </c>
      <c r="D24" s="61">
        <v>50</v>
      </c>
      <c r="E24" s="87" t="s">
        <v>33</v>
      </c>
      <c r="F24" s="62" t="s">
        <v>14</v>
      </c>
      <c r="G24" s="62" t="s">
        <v>214</v>
      </c>
      <c r="K24" s="58">
        <v>110</v>
      </c>
    </row>
    <row r="25" spans="1:11" x14ac:dyDescent="0.3">
      <c r="A25" s="57" t="s">
        <v>215</v>
      </c>
      <c r="B25" s="60" t="s">
        <v>216</v>
      </c>
      <c r="C25" s="61">
        <v>100</v>
      </c>
      <c r="D25" s="61">
        <v>100</v>
      </c>
      <c r="E25" s="61" t="s">
        <v>33</v>
      </c>
      <c r="F25" s="62" t="s">
        <v>14</v>
      </c>
      <c r="G25" s="89" t="s">
        <v>217</v>
      </c>
      <c r="K25" s="58">
        <v>50</v>
      </c>
    </row>
    <row r="26" spans="1:11" x14ac:dyDescent="0.3">
      <c r="A26" s="57" t="s">
        <v>218</v>
      </c>
      <c r="B26" s="60" t="s">
        <v>219</v>
      </c>
      <c r="C26" s="61">
        <v>70</v>
      </c>
      <c r="D26" s="61">
        <v>70</v>
      </c>
      <c r="E26" s="61" t="s">
        <v>33</v>
      </c>
      <c r="F26" s="62" t="s">
        <v>14</v>
      </c>
      <c r="G26" s="89" t="s">
        <v>220</v>
      </c>
      <c r="K26" s="58">
        <v>60</v>
      </c>
    </row>
    <row r="27" spans="1:11" x14ac:dyDescent="0.3">
      <c r="A27" s="57" t="s">
        <v>218</v>
      </c>
      <c r="B27" s="88" t="s">
        <v>221</v>
      </c>
      <c r="C27" s="89">
        <f t="shared" ref="C27:C29" si="1">D27</f>
        <v>140</v>
      </c>
      <c r="D27" s="89">
        <v>140</v>
      </c>
      <c r="E27" s="40" t="s">
        <v>222</v>
      </c>
      <c r="F27" s="62" t="s">
        <v>14</v>
      </c>
      <c r="G27" s="89" t="s">
        <v>223</v>
      </c>
      <c r="K27" s="59">
        <v>150</v>
      </c>
    </row>
    <row r="28" spans="1:11" x14ac:dyDescent="0.3">
      <c r="A28" s="57" t="s">
        <v>224</v>
      </c>
      <c r="B28" s="60" t="s">
        <v>225</v>
      </c>
      <c r="C28" s="61">
        <f t="shared" si="1"/>
        <v>95</v>
      </c>
      <c r="D28" s="61">
        <v>95</v>
      </c>
      <c r="E28" s="87" t="s">
        <v>226</v>
      </c>
      <c r="F28" s="90" t="s">
        <v>14</v>
      </c>
      <c r="G28" s="91" t="s">
        <v>227</v>
      </c>
      <c r="K28" s="58">
        <v>90</v>
      </c>
    </row>
    <row r="29" spans="1:11" x14ac:dyDescent="0.3">
      <c r="A29" s="57" t="s">
        <v>228</v>
      </c>
      <c r="B29" s="60" t="s">
        <v>229</v>
      </c>
      <c r="C29" s="61">
        <f t="shared" si="1"/>
        <v>70</v>
      </c>
      <c r="D29" s="61">
        <v>70</v>
      </c>
      <c r="E29" s="61" t="s">
        <v>33</v>
      </c>
      <c r="F29" s="62" t="s">
        <v>14</v>
      </c>
      <c r="G29" s="62" t="s">
        <v>230</v>
      </c>
      <c r="K29" s="58"/>
    </row>
    <row r="30" spans="1:11" x14ac:dyDescent="0.3">
      <c r="A30" s="57" t="s">
        <v>231</v>
      </c>
      <c r="B30" s="60" t="s">
        <v>232</v>
      </c>
      <c r="C30" s="61">
        <f>D30</f>
        <v>125</v>
      </c>
      <c r="D30" s="61">
        <v>125</v>
      </c>
      <c r="E30" s="61" t="s">
        <v>233</v>
      </c>
      <c r="F30" s="62" t="s">
        <v>14</v>
      </c>
      <c r="G30" s="62" t="s">
        <v>234</v>
      </c>
      <c r="H30" s="58">
        <v>80</v>
      </c>
      <c r="I30" s="58">
        <v>85</v>
      </c>
      <c r="J30">
        <v>10</v>
      </c>
      <c r="K30" s="58">
        <v>95</v>
      </c>
    </row>
    <row r="31" spans="1:11" x14ac:dyDescent="0.3">
      <c r="A31" s="57" t="s">
        <v>231</v>
      </c>
      <c r="B31" s="60" t="s">
        <v>235</v>
      </c>
      <c r="C31" s="89">
        <f t="shared" ref="C31:C35" si="2">D31</f>
        <v>160</v>
      </c>
      <c r="D31" s="89">
        <v>160</v>
      </c>
      <c r="E31" s="40" t="s">
        <v>33</v>
      </c>
      <c r="F31" s="62" t="s">
        <v>14</v>
      </c>
      <c r="G31" s="62" t="s">
        <v>236</v>
      </c>
      <c r="H31" s="59">
        <v>100</v>
      </c>
      <c r="I31" s="59">
        <v>105</v>
      </c>
      <c r="J31">
        <v>10</v>
      </c>
      <c r="K31" s="58">
        <v>115</v>
      </c>
    </row>
    <row r="32" spans="1:11" x14ac:dyDescent="0.3">
      <c r="A32" s="57" t="s">
        <v>231</v>
      </c>
      <c r="B32" s="60" t="s">
        <v>237</v>
      </c>
      <c r="C32" s="61">
        <f t="shared" si="2"/>
        <v>180</v>
      </c>
      <c r="D32" s="61">
        <v>180</v>
      </c>
      <c r="E32" s="87" t="s">
        <v>238</v>
      </c>
      <c r="F32" s="62" t="s">
        <v>14</v>
      </c>
      <c r="G32" s="94" t="s">
        <v>239</v>
      </c>
      <c r="H32" s="59">
        <v>135</v>
      </c>
      <c r="I32" s="59">
        <v>140</v>
      </c>
      <c r="J32">
        <v>10</v>
      </c>
      <c r="K32" s="58">
        <v>150</v>
      </c>
    </row>
    <row r="33" spans="1:11" x14ac:dyDescent="0.3">
      <c r="A33" s="57" t="s">
        <v>231</v>
      </c>
      <c r="B33" s="60" t="s">
        <v>240</v>
      </c>
      <c r="C33" s="61">
        <f t="shared" si="2"/>
        <v>230</v>
      </c>
      <c r="D33" s="61">
        <v>230</v>
      </c>
      <c r="E33" s="61" t="s">
        <v>241</v>
      </c>
      <c r="F33" s="62" t="s">
        <v>198</v>
      </c>
      <c r="G33" s="62" t="s">
        <v>223</v>
      </c>
      <c r="H33" s="58">
        <v>130</v>
      </c>
      <c r="I33" s="58">
        <v>135</v>
      </c>
      <c r="J33">
        <v>10</v>
      </c>
      <c r="K33" s="61">
        <v>145</v>
      </c>
    </row>
    <row r="34" spans="1:11" ht="27.6" x14ac:dyDescent="0.3">
      <c r="A34" s="57" t="s">
        <v>242</v>
      </c>
      <c r="B34" s="88" t="s">
        <v>243</v>
      </c>
      <c r="C34" s="89">
        <f>D34</f>
        <v>225</v>
      </c>
      <c r="D34" s="89">
        <v>225</v>
      </c>
      <c r="E34" s="86" t="s">
        <v>244</v>
      </c>
      <c r="F34" s="62" t="s">
        <v>14</v>
      </c>
      <c r="G34" s="86" t="s">
        <v>245</v>
      </c>
      <c r="H34" s="58"/>
      <c r="I34" s="58"/>
      <c r="K34" s="61"/>
    </row>
    <row r="35" spans="1:11" ht="27.6" x14ac:dyDescent="0.3">
      <c r="A35" s="57" t="s">
        <v>242</v>
      </c>
      <c r="B35" s="88" t="s">
        <v>246</v>
      </c>
      <c r="C35" s="89">
        <f t="shared" si="2"/>
        <v>225</v>
      </c>
      <c r="D35" s="89">
        <v>225</v>
      </c>
      <c r="E35" s="86" t="s">
        <v>247</v>
      </c>
      <c r="F35" s="62" t="s">
        <v>14</v>
      </c>
      <c r="G35" s="86" t="s">
        <v>248</v>
      </c>
      <c r="H35" s="59">
        <v>195</v>
      </c>
      <c r="I35" s="59">
        <v>200</v>
      </c>
      <c r="J35">
        <v>10</v>
      </c>
      <c r="K35" s="59">
        <v>210</v>
      </c>
    </row>
    <row r="36" spans="1:11" ht="27.6" x14ac:dyDescent="0.3">
      <c r="A36" s="57" t="s">
        <v>242</v>
      </c>
      <c r="B36" s="88" t="s">
        <v>249</v>
      </c>
      <c r="C36" s="89">
        <v>225</v>
      </c>
      <c r="D36" s="89">
        <v>225</v>
      </c>
      <c r="E36" s="86" t="s">
        <v>247</v>
      </c>
      <c r="F36" s="62" t="s">
        <v>14</v>
      </c>
      <c r="G36" s="86" t="s">
        <v>248</v>
      </c>
      <c r="H36" s="59">
        <v>250</v>
      </c>
      <c r="I36" s="59">
        <v>255</v>
      </c>
      <c r="J36">
        <v>10</v>
      </c>
      <c r="K36" s="59">
        <v>265</v>
      </c>
    </row>
    <row r="37" spans="1:11" x14ac:dyDescent="0.3">
      <c r="A37" s="81"/>
      <c r="B37" s="63"/>
      <c r="C37" s="63"/>
      <c r="D37" s="64"/>
      <c r="E37" s="65"/>
      <c r="F37" s="66"/>
      <c r="G37" s="67"/>
    </row>
    <row r="38" spans="1:11" x14ac:dyDescent="0.3">
      <c r="A38" s="68"/>
      <c r="B38" s="50"/>
      <c r="C38" s="50"/>
      <c r="D38" s="9"/>
      <c r="E38" s="10"/>
      <c r="F38" s="11"/>
      <c r="G38" s="11"/>
      <c r="H38" s="24"/>
    </row>
    <row r="39" spans="1:11" x14ac:dyDescent="0.3">
      <c r="A39" s="115"/>
      <c r="B39" s="116"/>
      <c r="C39" s="116"/>
      <c r="D39" s="96"/>
      <c r="E39" s="10"/>
      <c r="F39" s="11"/>
      <c r="G39" s="11"/>
      <c r="H39" s="24"/>
    </row>
    <row r="40" spans="1:11" x14ac:dyDescent="0.3">
      <c r="A40" s="69"/>
      <c r="B40" s="70"/>
      <c r="C40" s="70"/>
      <c r="D40" s="70"/>
      <c r="E40" s="70"/>
      <c r="F40" s="70"/>
      <c r="G40" s="71"/>
      <c r="H40" s="24"/>
    </row>
    <row r="41" spans="1:11" x14ac:dyDescent="0.3">
      <c r="A41" s="72"/>
      <c r="B41" s="21"/>
      <c r="C41" s="21"/>
      <c r="D41" s="21"/>
      <c r="E41" s="21"/>
      <c r="F41" s="21"/>
      <c r="G41" s="12"/>
      <c r="H41" s="24"/>
    </row>
    <row r="42" spans="1:11" x14ac:dyDescent="0.3">
      <c r="A42" s="73"/>
      <c r="B42" s="12"/>
      <c r="C42" s="12"/>
      <c r="D42" s="12"/>
      <c r="E42" s="12"/>
      <c r="F42" s="12"/>
      <c r="G42" s="12"/>
      <c r="H42" s="24"/>
    </row>
    <row r="43" spans="1:11" x14ac:dyDescent="0.3">
      <c r="A43" s="73"/>
      <c r="B43" s="12"/>
      <c r="C43" s="12"/>
      <c r="D43" s="12"/>
      <c r="E43" s="12"/>
      <c r="F43" s="12"/>
      <c r="G43" s="12"/>
      <c r="H43" s="24"/>
    </row>
    <row r="44" spans="1:11" x14ac:dyDescent="0.3">
      <c r="A44" s="73"/>
      <c r="B44" s="12"/>
      <c r="C44" s="12"/>
      <c r="D44" s="12"/>
      <c r="E44" s="12"/>
      <c r="F44" s="12"/>
      <c r="G44" s="12"/>
      <c r="H44" s="24"/>
    </row>
    <row r="45" spans="1:11" x14ac:dyDescent="0.3">
      <c r="A45" s="73"/>
      <c r="B45" s="12"/>
      <c r="C45" s="12"/>
      <c r="D45" s="12"/>
      <c r="E45" s="12"/>
      <c r="F45" s="12"/>
      <c r="G45" s="12"/>
      <c r="H45" s="24"/>
    </row>
    <row r="46" spans="1:11" x14ac:dyDescent="0.3">
      <c r="A46" s="73"/>
      <c r="B46" s="21"/>
      <c r="C46" s="21"/>
      <c r="D46" s="21"/>
      <c r="E46" s="21"/>
      <c r="F46" s="21"/>
      <c r="G46" s="12"/>
      <c r="H46" s="24"/>
    </row>
    <row r="47" spans="1:11" x14ac:dyDescent="0.3">
      <c r="A47" s="73"/>
      <c r="B47" s="21"/>
      <c r="C47" s="21"/>
      <c r="D47" s="21"/>
      <c r="E47" s="21"/>
      <c r="F47" s="21"/>
      <c r="G47" s="12"/>
      <c r="H47" s="24"/>
    </row>
    <row r="48" spans="1:11" x14ac:dyDescent="0.3">
      <c r="A48" s="73"/>
      <c r="B48" s="21"/>
      <c r="C48" s="21"/>
      <c r="D48" s="21"/>
      <c r="E48" s="21"/>
      <c r="F48" s="21"/>
      <c r="G48" s="12"/>
      <c r="H48" s="24"/>
    </row>
    <row r="49" spans="1:8" x14ac:dyDescent="0.3">
      <c r="A49" s="74"/>
      <c r="C49" s="70"/>
      <c r="D49" s="70"/>
      <c r="E49" s="70"/>
      <c r="F49" s="70"/>
      <c r="G49" s="21"/>
      <c r="H49" s="24"/>
    </row>
    <row r="50" spans="1:8" x14ac:dyDescent="0.3">
      <c r="A50" s="74"/>
      <c r="B50" s="70"/>
      <c r="C50" s="70"/>
      <c r="D50" s="70"/>
      <c r="E50" s="70"/>
      <c r="F50" s="70"/>
      <c r="G50" s="21"/>
      <c r="H50" s="24"/>
    </row>
    <row r="51" spans="1:8" x14ac:dyDescent="0.3">
      <c r="A51" s="73"/>
      <c r="B51" s="75"/>
      <c r="C51" s="75"/>
      <c r="D51" s="75"/>
      <c r="E51" s="75"/>
      <c r="F51" s="75"/>
      <c r="G51" s="71"/>
      <c r="H51" s="24"/>
    </row>
    <row r="52" spans="1:8" x14ac:dyDescent="0.3">
      <c r="A52" s="73"/>
      <c r="B52" s="75"/>
      <c r="C52" s="75"/>
      <c r="D52" s="75"/>
      <c r="E52" s="75"/>
      <c r="F52" s="75"/>
      <c r="G52" s="71"/>
      <c r="H52" s="24"/>
    </row>
    <row r="53" spans="1:8" x14ac:dyDescent="0.3">
      <c r="A53" s="73"/>
      <c r="B53" s="75"/>
      <c r="C53" s="75"/>
      <c r="D53" s="75"/>
      <c r="E53" s="75"/>
      <c r="F53" s="75"/>
      <c r="G53" s="71"/>
      <c r="H53" s="24"/>
    </row>
    <row r="54" spans="1:8" x14ac:dyDescent="0.3">
      <c r="A54" s="73"/>
      <c r="B54" s="75"/>
      <c r="C54" s="75"/>
      <c r="D54" s="75"/>
      <c r="E54" s="75"/>
      <c r="F54" s="75"/>
      <c r="G54" s="71"/>
      <c r="H54" s="24"/>
    </row>
    <row r="55" spans="1:8" x14ac:dyDescent="0.3">
      <c r="A55" s="117"/>
      <c r="B55" s="118"/>
      <c r="C55" s="118"/>
      <c r="D55" s="118"/>
      <c r="E55" s="118"/>
      <c r="F55" s="75"/>
      <c r="G55" s="71"/>
      <c r="H55" s="24"/>
    </row>
    <row r="56" spans="1:8" x14ac:dyDescent="0.3">
      <c r="A56" s="73"/>
      <c r="B56" s="21"/>
      <c r="C56" s="21"/>
      <c r="D56" s="21"/>
      <c r="E56" s="21"/>
      <c r="F56" s="21"/>
      <c r="G56" s="71"/>
      <c r="H56" s="24"/>
    </row>
    <row r="57" spans="1:8" x14ac:dyDescent="0.3">
      <c r="A57" s="73"/>
      <c r="B57" s="70"/>
      <c r="C57" s="70"/>
      <c r="D57" s="70"/>
      <c r="E57" s="70"/>
      <c r="F57" s="70"/>
      <c r="G57" s="12"/>
      <c r="H57" s="24"/>
    </row>
    <row r="58" spans="1:8" x14ac:dyDescent="0.3">
      <c r="A58" s="115"/>
      <c r="B58" s="118"/>
      <c r="C58" s="118"/>
      <c r="D58" s="118"/>
      <c r="E58" s="118"/>
      <c r="F58" s="70"/>
      <c r="G58" s="12"/>
      <c r="H58" s="24"/>
    </row>
    <row r="59" spans="1:8" x14ac:dyDescent="0.3">
      <c r="A59" s="119"/>
      <c r="B59" s="120"/>
      <c r="C59" s="120"/>
      <c r="D59" s="120"/>
      <c r="E59" s="120"/>
      <c r="F59" s="70"/>
      <c r="G59" s="12"/>
      <c r="H59" s="24"/>
    </row>
    <row r="60" spans="1:8" x14ac:dyDescent="0.3">
      <c r="A60" s="121"/>
      <c r="B60" s="122"/>
      <c r="C60" s="122"/>
      <c r="D60" s="122"/>
      <c r="E60" s="123"/>
      <c r="F60" s="124"/>
      <c r="G60" s="71"/>
      <c r="H60" s="24"/>
    </row>
    <row r="61" spans="1:8" x14ac:dyDescent="0.3">
      <c r="A61" s="79"/>
      <c r="B61" s="76"/>
      <c r="C61" s="76"/>
      <c r="D61" s="76"/>
      <c r="E61" s="77"/>
      <c r="F61" s="78"/>
      <c r="G61" s="71"/>
      <c r="H61" s="24"/>
    </row>
    <row r="62" spans="1:8" x14ac:dyDescent="0.3">
      <c r="A62" s="72"/>
      <c r="B62" s="76"/>
      <c r="C62" s="76"/>
      <c r="D62" s="76"/>
      <c r="E62" s="77"/>
      <c r="F62" s="78"/>
      <c r="G62" s="71"/>
      <c r="H62" s="24"/>
    </row>
    <row r="63" spans="1:8" x14ac:dyDescent="0.3">
      <c r="A63" s="72"/>
      <c r="B63" s="76"/>
      <c r="C63" s="76"/>
      <c r="D63" s="76"/>
      <c r="E63" s="77"/>
      <c r="F63" s="78"/>
      <c r="G63" s="71"/>
      <c r="H63" s="24"/>
    </row>
    <row r="64" spans="1:8" x14ac:dyDescent="0.3">
      <c r="A64" s="80"/>
      <c r="B64" s="48"/>
      <c r="C64" s="48"/>
      <c r="D64" s="48"/>
      <c r="E64" s="48"/>
      <c r="F64" s="48"/>
    </row>
    <row r="65" spans="1:6" x14ac:dyDescent="0.3">
      <c r="A65" s="80"/>
      <c r="B65" s="48"/>
      <c r="C65" s="48"/>
      <c r="D65" s="48"/>
      <c r="E65" s="48"/>
      <c r="F65" s="48"/>
    </row>
    <row r="66" spans="1:6" x14ac:dyDescent="0.3">
      <c r="A66"/>
    </row>
    <row r="67" spans="1:6" x14ac:dyDescent="0.3">
      <c r="A67"/>
    </row>
    <row r="68" spans="1:6" x14ac:dyDescent="0.3">
      <c r="A68"/>
    </row>
    <row r="69" spans="1:6" x14ac:dyDescent="0.3">
      <c r="A69"/>
    </row>
    <row r="70" spans="1:6" x14ac:dyDescent="0.3">
      <c r="A70"/>
    </row>
    <row r="71" spans="1:6" x14ac:dyDescent="0.3">
      <c r="A71"/>
    </row>
    <row r="72" spans="1:6" x14ac:dyDescent="0.3">
      <c r="A72"/>
    </row>
    <row r="73" spans="1:6" x14ac:dyDescent="0.3">
      <c r="A73"/>
    </row>
  </sheetData>
  <autoFilter ref="A15:G36"/>
  <mergeCells count="1">
    <mergeCell ref="A14:G14"/>
  </mergeCells>
  <pageMargins left="0" right="0" top="0" bottom="0" header="0.31496062992125984" footer="0.31496062992125984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ASIA</vt:lpstr>
      <vt:lpstr>EUROPA</vt:lpstr>
      <vt:lpstr>AMERICA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Frias</dc:creator>
  <cp:keywords/>
  <dc:description/>
  <cp:lastModifiedBy>load321@outlook.es</cp:lastModifiedBy>
  <cp:revision/>
  <dcterms:created xsi:type="dcterms:W3CDTF">2020-08-14T17:52:20Z</dcterms:created>
  <dcterms:modified xsi:type="dcterms:W3CDTF">2026-07-22T19:56:23Z</dcterms:modified>
  <cp:category/>
  <cp:contentStatus/>
</cp:coreProperties>
</file>